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19032" windowHeight="7908" firstSheet="10" activeTab="14"/>
  </bookViews>
  <sheets>
    <sheet name="Education" sheetId="1" r:id="rId1"/>
    <sheet name="Youth" sheetId="2" r:id="rId2"/>
    <sheet name="Families" sheetId="3" r:id="rId3"/>
    <sheet name="Mental Health" sheetId="4" r:id="rId4"/>
    <sheet name="Brown County" sheetId="5" r:id="rId5"/>
    <sheet name="BC Public Schools Grant Fund" sheetId="6" r:id="rId6"/>
    <sheet name="Catholic School Grants" sheetId="7" r:id="rId7"/>
    <sheet name="Capacity Building" sheetId="8" r:id="rId8"/>
    <sheet name="Capacity Building Breakdown" sheetId="9" r:id="rId9"/>
    <sheet name="COVID-19 Response Apps" sheetId="10" r:id="rId10"/>
    <sheet name="Next Gen Grants" sheetId="11" r:id="rId11"/>
    <sheet name="Matching Grants" sheetId="12" r:id="rId12"/>
    <sheet name="Volunteer Incentive Program" sheetId="13" r:id="rId13"/>
    <sheet name="Stats" sheetId="14" r:id="rId14"/>
    <sheet name="Accounting Request" sheetId="15" r:id="rId15"/>
    <sheet name="Budget" sheetId="16" r:id="rId16"/>
  </sheets>
  <definedNames/>
  <calcPr fullCalcOnLoad="1"/>
</workbook>
</file>

<file path=xl/sharedStrings.xml><?xml version="1.0" encoding="utf-8"?>
<sst xmlns="http://schemas.openxmlformats.org/spreadsheetml/2006/main" count="2656" uniqueCount="1141">
  <si>
    <t>BALANCE</t>
  </si>
  <si>
    <t>Education - Pro-Active</t>
  </si>
  <si>
    <t>BUDGET LINE ITEM</t>
  </si>
  <si>
    <t xml:space="preserve">     Catholic School Grants</t>
  </si>
  <si>
    <t>EDUCATION</t>
  </si>
  <si>
    <t>Check Request Amount</t>
  </si>
  <si>
    <t>Check Request Date</t>
  </si>
  <si>
    <t>C2, 2014 Grant Applications</t>
  </si>
  <si>
    <t>MATCHING GRANT BUDGET</t>
  </si>
  <si>
    <t>NEXT GENERATION GRANT BUDGET</t>
  </si>
  <si>
    <t>CATHOLIC SCHOOL GRANTS BUDGET</t>
  </si>
  <si>
    <t>FORMAL FUNDING BUDGET</t>
  </si>
  <si>
    <t>TOTALS:</t>
  </si>
  <si>
    <t>CAPACITY BUILDING TOTAL BUDGET</t>
  </si>
  <si>
    <t>CAPACITY BUILDING BALANCE</t>
  </si>
  <si>
    <t>NEXT GENERATION GRANTS</t>
  </si>
  <si>
    <t>MATCHING GRANTS</t>
  </si>
  <si>
    <t>CAPACITY BUILDING GRANTS</t>
  </si>
  <si>
    <t>ORGANIZATION</t>
  </si>
  <si>
    <t>PROJECT TITLE</t>
  </si>
  <si>
    <t>YES/NO</t>
  </si>
  <si>
    <t>APPROVED AMOUNT</t>
  </si>
  <si>
    <t>GRANT SUBMITTED DATE</t>
  </si>
  <si>
    <t>GRANT DECISION DATE</t>
  </si>
  <si>
    <t>GRANT PAYMENT DATE</t>
  </si>
  <si>
    <t>NOTES</t>
  </si>
  <si>
    <t>AMOUNT AWARDED</t>
  </si>
  <si>
    <t>PAYMENT AMOUNT</t>
  </si>
  <si>
    <t>SPECIAL INVITE OR SELF-SELECT</t>
  </si>
  <si>
    <t>TOTAL SELF-SELECT DOLLARS</t>
  </si>
  <si>
    <t>TOTAL SPECIAL INVITE DOLLARS</t>
  </si>
  <si>
    <t>SELF-SELECT DOLLARS REMAINING/ORG</t>
  </si>
  <si>
    <t>CITY</t>
  </si>
  <si>
    <t>STATE</t>
  </si>
  <si>
    <t>NEXT GENERATION FAMILY MEMBER</t>
  </si>
  <si>
    <t>TFF PAYMENT</t>
  </si>
  <si>
    <t>PERSONAL DONATION AMOUNT</t>
  </si>
  <si>
    <t>FAMILY MEMBER NAME</t>
  </si>
  <si>
    <t>VOLUNTEER INCENTIVE PROGRAM GRANTS</t>
  </si>
  <si>
    <t>Education - Responsive</t>
  </si>
  <si>
    <t>Brown County Pro-Active</t>
  </si>
  <si>
    <t>Brown County Responsive</t>
  </si>
  <si>
    <t>Youth Pro-Active</t>
  </si>
  <si>
    <t>Youth Responsive</t>
  </si>
  <si>
    <t>Families Pro-Active</t>
  </si>
  <si>
    <t>Families Responsive</t>
  </si>
  <si>
    <t>Mental Health Pro-Active</t>
  </si>
  <si>
    <t>Mental Health Responsive</t>
  </si>
  <si>
    <t>VOLUNTEER INCENTIVE PROGRAM</t>
  </si>
  <si>
    <t>BROWN COUNTY</t>
  </si>
  <si>
    <t>YOUTH</t>
  </si>
  <si>
    <t>FAMILIES</t>
  </si>
  <si>
    <t>MENTAL HEALTH</t>
  </si>
  <si>
    <t xml:space="preserve">     Education Pro-Active</t>
  </si>
  <si>
    <t xml:space="preserve">     Education Responsive</t>
  </si>
  <si>
    <t xml:space="preserve">     Brown County Pro-Active</t>
  </si>
  <si>
    <t xml:space="preserve">     Brown County Responsive</t>
  </si>
  <si>
    <t xml:space="preserve">    Youth Pro-Active</t>
  </si>
  <si>
    <t xml:space="preserve">    Youth Responsive</t>
  </si>
  <si>
    <t xml:space="preserve">    Families Pro-Active</t>
  </si>
  <si>
    <t xml:space="preserve">     Families Responsive</t>
  </si>
  <si>
    <t xml:space="preserve">     Mental Health Pro-Active</t>
  </si>
  <si>
    <t xml:space="preserve">     Mental Health Responsive</t>
  </si>
  <si>
    <t>West Central Child Care Connection</t>
  </si>
  <si>
    <t>Notes</t>
  </si>
  <si>
    <t>Community Foundation of the Quincy Area</t>
  </si>
  <si>
    <t>COVID-19 RESPONSE APPLICATIONS</t>
  </si>
  <si>
    <t>COVID-19 RESPONSE FUND</t>
  </si>
  <si>
    <t>Quincy Catholic Elementary Schools Foundation</t>
  </si>
  <si>
    <t>NOTE:  THESE ALL FALL UNDER "BROWN COUNTY PROACTIVE" FOCUS AREA</t>
  </si>
  <si>
    <t>HOURS VOLUNTEERED</t>
  </si>
  <si>
    <t>VOLUNTEER ACTIVITY</t>
  </si>
  <si>
    <t>Total 2021 Capacity Building Grants</t>
  </si>
  <si>
    <t>Total 2021 Capacity Building Grants - Self-Select</t>
  </si>
  <si>
    <t>Total 2021 Capacity Building Grants - Special Invite</t>
  </si>
  <si>
    <t>ORGANIZATION NAME &amp; PROJECT TITLE</t>
  </si>
  <si>
    <t xml:space="preserve">Eligible for Additional NGAB Years of Service Funding in 2021:  </t>
  </si>
  <si>
    <t>2021 BUDGET - TOTAL GRANT EXPENSES:</t>
  </si>
  <si>
    <t>This Is Us!</t>
  </si>
  <si>
    <t>Yes</t>
  </si>
  <si>
    <t>Growing Our Future: 2021 Strategic Planning</t>
  </si>
  <si>
    <t>COMMUNITY FOUNDATION OF THE QUINCY AREA</t>
  </si>
  <si>
    <t>Self-Select</t>
  </si>
  <si>
    <t xml:space="preserve">     Growing Our Future: 2021 Strategic Planning</t>
  </si>
  <si>
    <t>WEST CENTRAL CHILD CARE CONNECTION</t>
  </si>
  <si>
    <t xml:space="preserve">     This Is Us!</t>
  </si>
  <si>
    <t>Emergency Scholarship Support</t>
  </si>
  <si>
    <t>Challenge Grant from 2020.  We paid an immediate $25,000 and time of grant request.  This is the additional Challenge Grant payment of $25,000.</t>
  </si>
  <si>
    <t>Brown County Early Learning Center</t>
  </si>
  <si>
    <t>Dorothy Tracy Education Center</t>
  </si>
  <si>
    <t>Dan delivering check directly to organization</t>
  </si>
  <si>
    <t>Quincy Catholic Charities</t>
  </si>
  <si>
    <t>Our Saviour School</t>
  </si>
  <si>
    <t>Lean Committee Training</t>
  </si>
  <si>
    <t>Capacity Building - Fire Conference</t>
  </si>
  <si>
    <t>QUINCY CATHOLIC CHARITIES</t>
  </si>
  <si>
    <t xml:space="preserve">     Lean Committee Training</t>
  </si>
  <si>
    <t>OUR SAVIOUR SCHOOL</t>
  </si>
  <si>
    <t xml:space="preserve">     Capacity Building - Fire Conference</t>
  </si>
  <si>
    <t>Early Learning Center Furnishings and Operations</t>
  </si>
  <si>
    <t>This is the remaining balance on the 2020 grant - #62131527</t>
  </si>
  <si>
    <t>Fordham Law School</t>
  </si>
  <si>
    <t>Send check to: Fordham University School of Law - Feerick Center / Bank of America Gift Processing Center / PO Box 412875 / Boston, MA 02241-2875</t>
  </si>
  <si>
    <t>Jacksonville Promise, NFP</t>
  </si>
  <si>
    <t>St. Patrick School</t>
  </si>
  <si>
    <t>Western Illinois University Foundation</t>
  </si>
  <si>
    <t>Jacksonville Promise NFP</t>
  </si>
  <si>
    <t>2020 Matching Grant</t>
  </si>
  <si>
    <t>Jacksonville Promise received a Challenge Grant in April 2020 and has met a portion of the challenge. This was listed in our 2020 grants payable as a liability.</t>
  </si>
  <si>
    <t>Feerick Center Immigrant Justice Project</t>
  </si>
  <si>
    <t>Safety and Security Window Replacement</t>
  </si>
  <si>
    <t>Addressing the Illinois Rural School Teacher Shortage</t>
  </si>
  <si>
    <t>Family Invitation Grant - Anne and Ray Capestrain.  Wanda made a motion to approve full funding, $30,000.  Ben seconded the motion, and all were in favor.</t>
  </si>
  <si>
    <t>Susie made a motion to approve full funding, $60,000.  Wanda seconded the motion, and all were in favor.</t>
  </si>
  <si>
    <t>Regional Office of Education #1</t>
  </si>
  <si>
    <t>Ready.Set. Grow!   West Central IL 2021</t>
  </si>
  <si>
    <t>Compass for Kids, Inc.</t>
  </si>
  <si>
    <t>Virtual Club Compass 2021</t>
  </si>
  <si>
    <t>Donors Choose</t>
  </si>
  <si>
    <t>West Central IL Teacher Support</t>
  </si>
  <si>
    <t>Linda made a motion to approve full funding, $50,000.  Smitty seconded the motion, and all were in favor.</t>
  </si>
  <si>
    <t>Quincy Notre Dame High School</t>
  </si>
  <si>
    <t>Marketing of QND</t>
  </si>
  <si>
    <t>QUINCY NOTRE DAME HIGH SCHOOL</t>
  </si>
  <si>
    <t xml:space="preserve">     Marketing of QND</t>
  </si>
  <si>
    <t>Girl Scouts of Eastern Missouri</t>
  </si>
  <si>
    <t>Girl Scouts of Eastern Missouri Scholarship</t>
  </si>
  <si>
    <t>Girl Scouts of Central Illinois</t>
  </si>
  <si>
    <t>G.I.R.L. Outreach Program - Adams, Brown, &amp; Hancock Counties</t>
  </si>
  <si>
    <t>Site Visit from Cycle 3, 2020.  1/25/21 Board Meeting Update:  Jean made a motion to authorize her and Dan to approve up to $10,000 after reaching out to the organization for follow-up questions.  Brian seconded the motion, and all were in favor.  2/8/21 Update: Dan and Jean had follow-up conversation with organization and approved $10,000 grant.</t>
  </si>
  <si>
    <t>Site Visit from Cycle 3, 2020. 1/25/21 Board Meeting Update:  Jean made a motion to authorize her and Dan to approve up to $5,000 after reaching out to the organization for follow-up questions.  Brian seconded the motion, and all were in favor.  2/8/21 Update: Dan and Jean had follow-up conversation with organization and approved $5,000 grant.</t>
  </si>
  <si>
    <t>At the 12/7/20 TFF Board Meeting, the Board authorized Dan to approve up to $10,000.  This was a 2020 liability.  Dan approved on 1/29/21.</t>
  </si>
  <si>
    <t>Bethany Christian Services of Missouri</t>
  </si>
  <si>
    <t>St. Louis</t>
  </si>
  <si>
    <t>MO</t>
  </si>
  <si>
    <t>Baldwin School</t>
  </si>
  <si>
    <t>Quincy</t>
  </si>
  <si>
    <t>IL</t>
  </si>
  <si>
    <t>Olivia Terwelp</t>
  </si>
  <si>
    <t>The HUB - Arts and Cultural Center</t>
  </si>
  <si>
    <t>Rushville</t>
  </si>
  <si>
    <t>Association for Training on Trauma &amp; Attachment in Children (ATTACh)</t>
  </si>
  <si>
    <t>Staff Development</t>
  </si>
  <si>
    <t>ASSOCIATION FOR TRAINING ON TRAUMA &amp; ATTACHMENT IN CHILDREN (ATTACh)</t>
  </si>
  <si>
    <t xml:space="preserve">     Staff Development</t>
  </si>
  <si>
    <t>St. Patrick Catholic School</t>
  </si>
  <si>
    <t>Springfield</t>
  </si>
  <si>
    <t>Holy Family Catholic Church</t>
  </si>
  <si>
    <t>Mt. Sterling</t>
  </si>
  <si>
    <t>Families: Pro-Active</t>
  </si>
  <si>
    <t>Families: Responsive</t>
  </si>
  <si>
    <t>Families: Family Invite</t>
  </si>
  <si>
    <t>Youth: Responsive</t>
  </si>
  <si>
    <t>Education: Pro-Active</t>
  </si>
  <si>
    <t>Education: Responsive</t>
  </si>
  <si>
    <t>Education: Family Invite</t>
  </si>
  <si>
    <t>Mental Health: Responsive</t>
  </si>
  <si>
    <t>Mental Health: Family Invite</t>
  </si>
  <si>
    <t>Brown County: Pro-Active</t>
  </si>
  <si>
    <t>Brown County: Responsive</t>
  </si>
  <si>
    <t>Brown County: Family Invite</t>
  </si>
  <si>
    <t>Grant Dollars Awarded to Brown County Organizations (62353) Across All Programs:</t>
  </si>
  <si>
    <t>Total Grants Approved Across All Programs:</t>
  </si>
  <si>
    <t>Grant Dollars Awarded to Organizations Outside of West Central IL Across All Programs:</t>
  </si>
  <si>
    <t>Youth:     Pro-Active</t>
  </si>
  <si>
    <t>REQUEST AMOUNT</t>
  </si>
  <si>
    <t>Mental Health:         Pro-Active</t>
  </si>
  <si>
    <t>Outside WCI $</t>
  </si>
  <si>
    <t>BC (62353) $</t>
  </si>
  <si>
    <t>Award</t>
  </si>
  <si>
    <t>Youth:     Family Invite</t>
  </si>
  <si>
    <t>Site Visit from Cycle 3, 2020.  Jean madea  motion to approve full funding, $15,000.  Brian seconded the motion, and all were in favor.</t>
  </si>
  <si>
    <t>TFF AMOUNT AWARDED</t>
  </si>
  <si>
    <t>EDUCATION TOTAL:</t>
  </si>
  <si>
    <t xml:space="preserve"> YOUTH TOTAL:</t>
  </si>
  <si>
    <t>FAMILIES TOTAL:</t>
  </si>
  <si>
    <t>MENTAL HEALTH TOTAL:</t>
  </si>
  <si>
    <t>BROWN COUNTY TOTAL:</t>
  </si>
  <si>
    <t>2021 STATS:</t>
  </si>
  <si>
    <t>Grant Dollars Awarded for Family Invite Grants</t>
  </si>
  <si>
    <t>Total Grant Dollars Awarded Across All Programs:</t>
  </si>
  <si>
    <t>Grant Dollars Awarded to Organizations Inside of West Central IL Across All Programs:</t>
  </si>
  <si>
    <r>
      <rPr>
        <b/>
        <sz val="11"/>
        <color indexed="8"/>
        <rFont val="Calibri"/>
        <family val="2"/>
      </rPr>
      <t>WCI:</t>
    </r>
    <r>
      <rPr>
        <sz val="11"/>
        <color theme="1"/>
        <rFont val="Calibri"/>
        <family val="2"/>
      </rPr>
      <t xml:space="preserve"> Adams, Brown, Cass, Greene, Hancock, McDonough, Morgan, Pike, Schuyler, and Scott </t>
    </r>
  </si>
  <si>
    <t>Superior Highland Backcountry</t>
  </si>
  <si>
    <t>Lutsen</t>
  </si>
  <si>
    <t>MN</t>
  </si>
  <si>
    <t>St. Peter Church</t>
  </si>
  <si>
    <t>Capacity Building - Fire Conference #2</t>
  </si>
  <si>
    <t>YMCA of West Central Illinois</t>
  </si>
  <si>
    <t>Mt. Sterling Community Center YMCA Surplus Grant</t>
  </si>
  <si>
    <t>St. Joseph's Academy</t>
  </si>
  <si>
    <t>Angie Schlater</t>
  </si>
  <si>
    <t>Young Life Quincy</t>
  </si>
  <si>
    <t>Trinity Classical Academy</t>
  </si>
  <si>
    <t>The Rise School of Denver</t>
  </si>
  <si>
    <t>The HUB - Arts &amp; Cultural Center</t>
  </si>
  <si>
    <t>Sister Thea Bowman Catholic School</t>
  </si>
  <si>
    <t>Quincy Community Theatre</t>
  </si>
  <si>
    <t>Quincy Art Center</t>
  </si>
  <si>
    <t>Midwest Youth Services</t>
  </si>
  <si>
    <t>McDonough County United Way</t>
  </si>
  <si>
    <t>Great Commission Broadcasting Corp</t>
  </si>
  <si>
    <t>Cornerstone: Foundations for Families</t>
  </si>
  <si>
    <t>Children's Museum Foundation Corporation (dba Kidzeum)</t>
  </si>
  <si>
    <t>Cheerful Home Child Care &amp; Early Learning Center</t>
  </si>
  <si>
    <t>Association for Training on Trauma and Attachment in Children (ATTACh)</t>
  </si>
  <si>
    <t xml:space="preserve">Covid Relief </t>
  </si>
  <si>
    <t>Quincy Branch Support</t>
  </si>
  <si>
    <t>COVID-19 Response Fund</t>
  </si>
  <si>
    <t>COVID-19 Relief Fund</t>
  </si>
  <si>
    <t>COVID Response</t>
  </si>
  <si>
    <t>Sister Thea Bowman - Covid Relief Fund</t>
  </si>
  <si>
    <t>COVID Support Request</t>
  </si>
  <si>
    <t>Quincy Art Center Covid-19 Relief 2021</t>
  </si>
  <si>
    <t xml:space="preserve">Mobile Outreach Project </t>
  </si>
  <si>
    <t>McDonough County United Way COVID Relief</t>
  </si>
  <si>
    <t>Cornerstone COVID-19 Revenue Relief</t>
  </si>
  <si>
    <t>Kidzeum COVID-19 Relief</t>
  </si>
  <si>
    <t>COVID-19 Response Funding</t>
  </si>
  <si>
    <t>Help keep encouragement alive for the present &amp; future</t>
  </si>
  <si>
    <t>Family Invite - Jane Schmidt</t>
  </si>
  <si>
    <t>Boys and Girls Clubs of Central Illinois</t>
  </si>
  <si>
    <t>BGCCIL Snack Pack &amp; Busy Bag Program</t>
  </si>
  <si>
    <t>Family Invite - Anne and Ray Capestrain</t>
  </si>
  <si>
    <t>Hoogland Center for the Arts, Inc.</t>
  </si>
  <si>
    <t>Hoogland Center for the Arts Covid-19 Relief</t>
  </si>
  <si>
    <t>Transitions of Western Illinois</t>
  </si>
  <si>
    <t>Telehealth Access Project</t>
  </si>
  <si>
    <t xml:space="preserve">Family Invite - Wanda Tracy.  Wanda said the organization has been closed during the pandemic and has not been able to make money through admission fees. </t>
  </si>
  <si>
    <t>Family Invite - Erin and Kevin Bird</t>
  </si>
  <si>
    <t>This is currently in the system as a Capacity Building Grant.  Terry and Jean had a Zoom Site Visit with Transitions last week.  They recommended that we move this application to either a Covid Round 2 or Mental Health Formal Funding application.  Dan said to add it to this round of Covid applications.  Worst case scenario if they do not receive the Covid funds, they could resubmit the project for Formal Funding in Cycle 2.</t>
  </si>
  <si>
    <t>Our Little Haven</t>
  </si>
  <si>
    <t>Our Little Academy COVID-19 Response</t>
  </si>
  <si>
    <t>Family Invite - Dan Iovaldi</t>
  </si>
  <si>
    <t xml:space="preserve">Award $1,297 for gloves, masks, hand sanitizer, PPE.  Encourage them to submit Formal Funding request next cycle. </t>
  </si>
  <si>
    <t>Family Invite - Don Tracy.  Wanda said the organization has been closed during the pandemic and has not been able to make money through admission fees.  $5,000 for air purification system.</t>
  </si>
  <si>
    <t>Encourage them to apply for a Formal Funding grant.</t>
  </si>
  <si>
    <t>No</t>
  </si>
  <si>
    <t>Family Invite - Jane Tracy</t>
  </si>
  <si>
    <t>Boys &amp; Girls Clubs of Central Illinois</t>
  </si>
  <si>
    <t>Cheerful Home Child Care and Early Learning Center</t>
  </si>
  <si>
    <t>Hoogland Center for the Arts</t>
  </si>
  <si>
    <t>The Mission Project</t>
  </si>
  <si>
    <t>Mission</t>
  </si>
  <si>
    <t>KS</t>
  </si>
  <si>
    <t>New York</t>
  </si>
  <si>
    <t>NY</t>
  </si>
  <si>
    <t>Mt. Sterling Community Center YMCA</t>
  </si>
  <si>
    <t>Quincy Notre Dame Foundation</t>
  </si>
  <si>
    <t>Quincy Children's Museum</t>
  </si>
  <si>
    <t>Quincy Society of Fine Arts</t>
  </si>
  <si>
    <t>Central Junor High School</t>
  </si>
  <si>
    <t>Central Middle School</t>
  </si>
  <si>
    <t>Central Elementary School</t>
  </si>
  <si>
    <t>ACM Membership &amp; International Conference</t>
  </si>
  <si>
    <t>Capacity Building Diversity &amp; Inclusion</t>
  </si>
  <si>
    <t>Central Junior High School</t>
  </si>
  <si>
    <t>Social Emotional Support</t>
  </si>
  <si>
    <t>CENTRAL ELEMENTARY SCHOOL</t>
  </si>
  <si>
    <t xml:space="preserve">     Social Emotional Support</t>
  </si>
  <si>
    <t>CENTRAL JUNIOR HIGH SCHOOL</t>
  </si>
  <si>
    <t>CENTRAL MIDDLE SCHOOL</t>
  </si>
  <si>
    <t>QUINCY SOCIETY OF FINE ARTS</t>
  </si>
  <si>
    <t xml:space="preserve">     Capacity Building Diversity &amp; Inclusion</t>
  </si>
  <si>
    <t>QUINCY CHILDREN'S MUSEUM</t>
  </si>
  <si>
    <t xml:space="preserve">     ACM Membership &amp; International Conference</t>
  </si>
  <si>
    <t>Brown County Community Unit School District #1</t>
  </si>
  <si>
    <t>SMART Board Refresh 2021</t>
  </si>
  <si>
    <t>St. Francis Solanus School</t>
  </si>
  <si>
    <t>St. Francis/Holy Ghost School</t>
  </si>
  <si>
    <t>St. Paul School</t>
  </si>
  <si>
    <t>Sts. Peter &amp; Paul School</t>
  </si>
  <si>
    <t>Creating a Better QND!</t>
  </si>
  <si>
    <t>Intervention Specialist 2021/Social Studies and Math Materials</t>
  </si>
  <si>
    <t>Reading Recovery 2021-2022</t>
  </si>
  <si>
    <t>Integrating Technology 2021</t>
  </si>
  <si>
    <t>Reading Renovation</t>
  </si>
  <si>
    <t>Development/Marketing Coordinator</t>
  </si>
  <si>
    <t>St. Peter School</t>
  </si>
  <si>
    <t>Behavior Interventionalist Specialist 2021-2022</t>
  </si>
  <si>
    <t>Intervention Support</t>
  </si>
  <si>
    <t>Farwell House</t>
  </si>
  <si>
    <t>John Wood Community College Foundation</t>
  </si>
  <si>
    <t>Most Precious Blood Catholic Parish</t>
  </si>
  <si>
    <t>Farwell House Community Education and Outreach 2021</t>
  </si>
  <si>
    <t>2021 Matching Request</t>
  </si>
  <si>
    <t>Board Recruitment and Education Project</t>
  </si>
  <si>
    <t>JWCC College for Life 21-22</t>
  </si>
  <si>
    <t>Enhancing the outdoor learning environment for our early childhood center</t>
  </si>
  <si>
    <t>Genesis Garden</t>
  </si>
  <si>
    <t>Kids Cook! 2021 Funding</t>
  </si>
  <si>
    <t>Vocational Training Project</t>
  </si>
  <si>
    <t>Clayton Public Library District</t>
  </si>
  <si>
    <t>Create with Me</t>
  </si>
  <si>
    <t>Fellowship of Christian Athletes</t>
  </si>
  <si>
    <t>2021 Western IL FCA Ministry Programming</t>
  </si>
  <si>
    <t>National TTT Society IL Chapter AI</t>
  </si>
  <si>
    <t>Camp for Girls</t>
  </si>
  <si>
    <t>Program and Gallery Support</t>
  </si>
  <si>
    <t>Junior Achievement of Greater St. Louis</t>
  </si>
  <si>
    <t>Schuyler-Industry School District #5</t>
  </si>
  <si>
    <t>Junior Achievement Whole School Program</t>
  </si>
  <si>
    <t>Concert Percussion Replacement</t>
  </si>
  <si>
    <t>Mental Health Centers of Western Illinois</t>
  </si>
  <si>
    <t>Schuyler County Mental Health</t>
  </si>
  <si>
    <t>Staffing Improvements</t>
  </si>
  <si>
    <t>Growing Our Presence Within the Communities</t>
  </si>
  <si>
    <t>J-YEP (Jacksonville Youth Engagement Program)</t>
  </si>
  <si>
    <t>Our Redeemer Daycare Center</t>
  </si>
  <si>
    <t>New Carpet and Kitchen Cabinets</t>
  </si>
  <si>
    <t>The Crossing</t>
  </si>
  <si>
    <t>The Crossing Marriage Retreat Center</t>
  </si>
  <si>
    <t>Literacy and Learning at the Library V</t>
  </si>
  <si>
    <t>****SEND CHECK TO: Fordham University School of Law / Bank of America - Gift Processing Center / P.O. Box 412875 / Boston, MA  02241-2875</t>
  </si>
  <si>
    <t>Quincy Area Partnership for Unmet Needs - General Fund</t>
  </si>
  <si>
    <t>St. John the Evangelist</t>
  </si>
  <si>
    <t>Fire Foundation - Inclusion in Action 2021</t>
  </si>
  <si>
    <t>ST. JOHN THE EVANGELIST</t>
  </si>
  <si>
    <t xml:space="preserve">     Fire Foundation - Inclusion in Action 2021</t>
  </si>
  <si>
    <t>Ocean Conservancy, Inc.</t>
  </si>
  <si>
    <t>Washington</t>
  </si>
  <si>
    <t>DC</t>
  </si>
  <si>
    <t>Jaclyn Tracy</t>
  </si>
  <si>
    <t>Quincy University</t>
  </si>
  <si>
    <t>Hope Through Faith Ministries</t>
  </si>
  <si>
    <t>Action Brown County</t>
  </si>
  <si>
    <t>Timewell Christian Church</t>
  </si>
  <si>
    <t>Lift for Life Academy</t>
  </si>
  <si>
    <t>Hope Through Faith Ministries, Inc.</t>
  </si>
  <si>
    <t>Create Alumni Program at Lift for Life</t>
  </si>
  <si>
    <t>Capacity Building 2021</t>
  </si>
  <si>
    <t>LIFT FOR LIFE ACADEMY</t>
  </si>
  <si>
    <t xml:space="preserve">     Create Alumni Program at Lift for Life</t>
  </si>
  <si>
    <t>QUINCY ART CENTER</t>
  </si>
  <si>
    <t xml:space="preserve">     Capacity Building 2021</t>
  </si>
  <si>
    <t>YWCA of Quincy</t>
  </si>
  <si>
    <t>Diversity, Equity, and Inclusion</t>
  </si>
  <si>
    <t>YWCA OF QUINCY</t>
  </si>
  <si>
    <t xml:space="preserve">     Diversity, Equity, and Inclusion</t>
  </si>
  <si>
    <t>Workforce Customized Training Grants</t>
  </si>
  <si>
    <t>Most Precious Catholic Parish</t>
  </si>
  <si>
    <t>Transitions</t>
  </si>
  <si>
    <t>West Center Child Care Connection</t>
  </si>
  <si>
    <t>Yes and CG</t>
  </si>
  <si>
    <t>Hornet Target Teams</t>
  </si>
  <si>
    <t>IDEA</t>
  </si>
  <si>
    <t>NGAB Review.  NGAB Recommendation: Full funding at $5,000.  Ben made a motion to approve all NGAB recommendations.  Kevin seconded the favor, and all were in favor.</t>
  </si>
  <si>
    <t>TFF Staff Recommendation: Full funding at $15,000.  Susie S made a motion to approve all Staff recommendations.  Wanda seconded the motion, and all were in favor.</t>
  </si>
  <si>
    <t>Rob Tracy Family Invite.  TFF Staff Recommendation: Full funding at $10,000.   Susie S. made a motion to approve all Staff Recommendations.  Wanda seconded the motion, and all were in favor.</t>
  </si>
  <si>
    <t>Site Visit from Cycle 3, 2020. TFF Staff Recommendation: Full funding at $13,650.  Susie S made a motion to approve all Staff recommendations.  Wanda seconded the motion, and all were in favor.</t>
  </si>
  <si>
    <t>TFF Staff Recommendation: Fund at $15,000.  Susie S made a motion to approve all Staff recommendations.  Wanda seconded the motion, and all were in favor.</t>
  </si>
  <si>
    <t>Youth Committee Review.  Recommendation: Full funding at $4,500.  Wanda made a motion to approve all Youth committee recommendations.  Suzy P seconded the motion, and all were in favor.</t>
  </si>
  <si>
    <t>Education Committee Review. Recommendation:  Full funding at $16,600.  Linda made a motion to approve the Education Committee recommendations.  Suzy S seconded the motion, and all were in favor.</t>
  </si>
  <si>
    <t>Catholic Schools Grant Review Committee Review.  Committee Recommendation: Full funding at $30,000.  Linda made a motion to approve all Catholic Schools Grant Review Committee recommendations.  Kristin seconded the motion, and all were in favor.</t>
  </si>
  <si>
    <t>Catholic Schools Grant Review Committee Review.  Committee Recommendation: Full funding at $15,000.  Linda made a motion to approve all Catholic Schools Grant Review Committee recommendations.  Kristin seconded the motion, and all were in favor.</t>
  </si>
  <si>
    <t>Board Review.  Susie S made a motion for full funding at $62,326.  Suzy P seconded the motion, and all were in favor.</t>
  </si>
  <si>
    <t>Brown County Early Learning Center Facility Renovation</t>
  </si>
  <si>
    <t>NGAB Review.  NGAB Recommendation: Full funding at $5,000.  Ben made a motion to approve the NGAB recommendations.  Kevin seconded the motion, and all were in favor.</t>
  </si>
  <si>
    <t>JOHN WOOD COMMUNITY COLLEGE FOUNDATION</t>
  </si>
  <si>
    <t xml:space="preserve">     Work Force Customized Training Grants</t>
  </si>
  <si>
    <t xml:space="preserve">     Board Recruitment and Education Project</t>
  </si>
  <si>
    <t>Special Invite</t>
  </si>
  <si>
    <t>YMCA of Springfield</t>
  </si>
  <si>
    <t>Center of Creative Arts</t>
  </si>
  <si>
    <t>Children's Museum Foundation Corp dba Kidzeum of Health &amp; Science</t>
  </si>
  <si>
    <t>Global Foodbanking Network</t>
  </si>
  <si>
    <t>Communio</t>
  </si>
  <si>
    <t>Diocese of Springfield in Illinois</t>
  </si>
  <si>
    <t>Invictus Woods Extended Care</t>
  </si>
  <si>
    <t>Nature Conservancy</t>
  </si>
  <si>
    <t>Community Foundation for the Land of Lincoln</t>
  </si>
  <si>
    <t>Sacred Heart-Griffin High School</t>
  </si>
  <si>
    <t>Roman Catholic Diocese of Springfield in IL</t>
  </si>
  <si>
    <t>Lincoln Academy of Illinois</t>
  </si>
  <si>
    <t>Salve Regina University</t>
  </si>
  <si>
    <t>Catholic Charities of the Diocese of Springfield</t>
  </si>
  <si>
    <t>American Transparency</t>
  </si>
  <si>
    <t>Escuela de Guadalupe</t>
  </si>
  <si>
    <t>Children's Museum Foundation dba Kidzeum</t>
  </si>
  <si>
    <t>The Global Foodbanking Network</t>
  </si>
  <si>
    <t>Chicago</t>
  </si>
  <si>
    <t>Alexandria</t>
  </si>
  <si>
    <t>VA</t>
  </si>
  <si>
    <t>Peoria Heights</t>
  </si>
  <si>
    <t>Arlington</t>
  </si>
  <si>
    <t>Newport</t>
  </si>
  <si>
    <t>RI</t>
  </si>
  <si>
    <t>Burr Ridge</t>
  </si>
  <si>
    <t>Chris Stamerjohn</t>
  </si>
  <si>
    <t>Professional Development</t>
  </si>
  <si>
    <t>ESCUELA DE GUADALUPE</t>
  </si>
  <si>
    <t xml:space="preserve">     Professional Development</t>
  </si>
  <si>
    <t>United Way of Adams County (for Quincy Area Partnership for Unmet Needs)</t>
  </si>
  <si>
    <t>The Modern Classrooms Project, Inc.</t>
  </si>
  <si>
    <t>Modern Classroom Mentorship</t>
  </si>
  <si>
    <t>Colorado Young Leaders</t>
  </si>
  <si>
    <t>Original check issued Oct. 2020.  Org never rec'd.  Stopped payment 3/29/21.  Mail new check to:  Jennifer Landers, 250 Fillmore Street, Suite 225 Denver 80206</t>
  </si>
  <si>
    <t>There With Care</t>
  </si>
  <si>
    <t>Most Precious Blood Catholic Church</t>
  </si>
  <si>
    <t>Pregnancy Resource Center</t>
  </si>
  <si>
    <t>Boulder</t>
  </si>
  <si>
    <t>CO</t>
  </si>
  <si>
    <t>Denver</t>
  </si>
  <si>
    <t>Capacity Building Fatherhood Program</t>
  </si>
  <si>
    <t>PREGNANCY RESOURCE CENTER</t>
  </si>
  <si>
    <t xml:space="preserve">     Capacity Building Fatherhood Program</t>
  </si>
  <si>
    <t>Adams County Farm Bureau Foundation</t>
  </si>
  <si>
    <t>National Ag in the Classroom 2021</t>
  </si>
  <si>
    <t>ADAMS COUNTY FARM BUREAU FOUNDATION</t>
  </si>
  <si>
    <t xml:space="preserve">     National Ag in the Classroom 2021</t>
  </si>
  <si>
    <t>Jacksonville Kiwanis Foundation</t>
  </si>
  <si>
    <t>Alzheimer's Association</t>
  </si>
  <si>
    <t>Jacksonville</t>
  </si>
  <si>
    <t>Jensen Camp Foundation</t>
  </si>
  <si>
    <t>Pandemic Impact</t>
  </si>
  <si>
    <t>Yes &amp; CG</t>
  </si>
  <si>
    <t>07/30/2020 &amp; 12/07/2020</t>
  </si>
  <si>
    <t>Lydias House</t>
  </si>
  <si>
    <t>Keokuk</t>
  </si>
  <si>
    <t>IA</t>
  </si>
  <si>
    <t>United Way of Central Illinois</t>
  </si>
  <si>
    <t>Brown County Public Library District</t>
  </si>
  <si>
    <t>The National Center on Education and the Economy</t>
  </si>
  <si>
    <t>NISL Executive Development Program - Cohort 6</t>
  </si>
  <si>
    <t>National Center on Education and the Economy</t>
  </si>
  <si>
    <t>Compression Planning</t>
  </si>
  <si>
    <t>Capacity Building - Compression Planning</t>
  </si>
  <si>
    <t xml:space="preserve">     Compression Planning</t>
  </si>
  <si>
    <t xml:space="preserve">     Capacity Building - Compression Planning</t>
  </si>
  <si>
    <t xml:space="preserve">     Capacity Building - Fire Conference #2</t>
  </si>
  <si>
    <t>These are payments on the 2020 grant, Request #62131497. Payments were also made on this grant in 2020.  Final payment made on 4/27/21.</t>
  </si>
  <si>
    <t>1/26/21, 2/17/21, &amp; 4/27/21</t>
  </si>
  <si>
    <t>Winchester Grade School</t>
  </si>
  <si>
    <t>Kidpower of Colorado, Inc.</t>
  </si>
  <si>
    <t>08/18/20, 12/18/20, &amp; 4/29/21</t>
  </si>
  <si>
    <t>PBIS for WGS</t>
  </si>
  <si>
    <t>WINCHESTER GRADE SCHOOL</t>
  </si>
  <si>
    <t xml:space="preserve">     PBIS for WGS</t>
  </si>
  <si>
    <t>Kidpower of Colorado Inc.</t>
  </si>
  <si>
    <t>Colorado Springs</t>
  </si>
  <si>
    <t>The Place</t>
  </si>
  <si>
    <t>Jewish Federation of St. Louis</t>
  </si>
  <si>
    <t>Jean made a motion to award $40,000 immediate, plus an additional $5,000 for a fundraising individual (person responsible for fundraising and coordinating.), plus a 1:1 Challenge Grant for $10,000 (December 1, 2021 deadline, must be from new funding sources not listed in 2020 or 2021 budget).  $5,000 not to be sent until indivdual identified.  Terry Jenkins is working with them on that process.  Kevin seconded the motion, and all were in favor. 5/6/21 Dan approved $5,000 funding for fundraising person.</t>
  </si>
  <si>
    <t>Santiago Partnership</t>
  </si>
  <si>
    <t>Coshocton</t>
  </si>
  <si>
    <t>OH</t>
  </si>
  <si>
    <t>2/10/2021 &amp; 5/18/21</t>
  </si>
  <si>
    <t>4/6/2021 &amp; 5/18/21</t>
  </si>
  <si>
    <t>Hospital Sisters Mission Outreach Corp</t>
  </si>
  <si>
    <t>HomeWorks!</t>
  </si>
  <si>
    <t>Denver Rescue Mission</t>
  </si>
  <si>
    <t>St. Mary School</t>
  </si>
  <si>
    <t>The Denver Street School</t>
  </si>
  <si>
    <t>Modern Classroom Project</t>
  </si>
  <si>
    <t>Nikki Tracy</t>
  </si>
  <si>
    <t>Brian Buckley</t>
  </si>
  <si>
    <t>Videography and Media Campaign for New Library</t>
  </si>
  <si>
    <t>BROWN COUNTY PUBLIC LIBRARY DISTRICT</t>
  </si>
  <si>
    <t xml:space="preserve">     Videography and Media Campaign for New Library</t>
  </si>
  <si>
    <t>BioSTL STEM Coaching, LLC, DBA Science Coach</t>
  </si>
  <si>
    <t>Building Teachers' Capacity to Grow</t>
  </si>
  <si>
    <t>BioSTL STEM Coaching, LLC DBA: Science Coach</t>
  </si>
  <si>
    <t>BIOSTL STEM COACHING LLC, DBA: SCIENCE COACH</t>
  </si>
  <si>
    <t xml:space="preserve">     Building Teachers' Capacity to Grow</t>
  </si>
  <si>
    <t>Marion Downs Center</t>
  </si>
  <si>
    <t>Dominican Academy of the City of New York</t>
  </si>
  <si>
    <t>Care Net Pregnancy Services of Quincy</t>
  </si>
  <si>
    <t>Director's Conference</t>
  </si>
  <si>
    <t>JCF Strategic Plan 2021</t>
  </si>
  <si>
    <t>Capacity Building - Ron Clark Academy #3</t>
  </si>
  <si>
    <t>CARE NET PREGNANCY SERVICES OF QUINCY</t>
  </si>
  <si>
    <t xml:space="preserve">     Director's Conference</t>
  </si>
  <si>
    <t>JENSEN CAMP FOUNDATION</t>
  </si>
  <si>
    <t xml:space="preserve">     JCF Strategic Plan 2021</t>
  </si>
  <si>
    <t xml:space="preserve">     Capacity Building - Ron Clark Academy #2</t>
  </si>
  <si>
    <t>Centenary United Methodist Church (Fusion Youth Ministry)</t>
  </si>
  <si>
    <t>QUINCY SYMPHONY ORCHESTRA ASSOCIATION</t>
  </si>
  <si>
    <t xml:space="preserve">     Customer Relationship Management Software</t>
  </si>
  <si>
    <t>ROUTT CATHOLIC HIGH SCHOOL</t>
  </si>
  <si>
    <t xml:space="preserve">     Advancement Partners Summer Seminar 2021</t>
  </si>
  <si>
    <t>Quincy Symphony Orchestra Association</t>
  </si>
  <si>
    <t>Customer Relationship Management Software</t>
  </si>
  <si>
    <t>Routt Catholic High School</t>
  </si>
  <si>
    <t>Advancement Partners Summer Seminar 2021</t>
  </si>
  <si>
    <t>University of Illinois Foundation</t>
  </si>
  <si>
    <t>Water Legacy</t>
  </si>
  <si>
    <t>Urbana</t>
  </si>
  <si>
    <t>Duluth</t>
  </si>
  <si>
    <t>YMCA Training Program</t>
  </si>
  <si>
    <t>YMCA OF WEST CENTRAL ILLINOIS</t>
  </si>
  <si>
    <t xml:space="preserve">     YMCA Training Program</t>
  </si>
  <si>
    <t>The Nature Conservancy</t>
  </si>
  <si>
    <t>Illinois Bar Foundation</t>
  </si>
  <si>
    <t>This is a reissue on a 2020 Matching Grant.  Original check never cleared the bank.  Dan stopped payment and asked Mary to reissue. Kim: Mail check to 4245 North Fairfax Dr., Ste 100 / Arlington, VA 22203</t>
  </si>
  <si>
    <t>This is a reissue on a 2020 Matching Grant.  Original check never cleared the bank.  Dan stopped payment and asked Mary to reissue. Kim: Mail check to 424 S. 2nd St. / Springfield, IL 62701</t>
  </si>
  <si>
    <t>The Modern Classroom Project, Inc.</t>
  </si>
  <si>
    <t>Faith Lutheran Church</t>
  </si>
  <si>
    <t>Chaddock Children's Foundation</t>
  </si>
  <si>
    <t>CHEERFUL HOME CHILD CARE &amp; EARLY LEARNING CENTER</t>
  </si>
  <si>
    <t xml:space="preserve">     Video Storytelling Grant</t>
  </si>
  <si>
    <t xml:space="preserve">     Staff Retreat</t>
  </si>
  <si>
    <t>THE MODERN CLASSROOM PROJECT, INC.</t>
  </si>
  <si>
    <t xml:space="preserve">     Building Capacity with an Upgraded Database</t>
  </si>
  <si>
    <t>FARWELL HOUSE</t>
  </si>
  <si>
    <t xml:space="preserve">     Video Storytelling and Social Media Training</t>
  </si>
  <si>
    <t>FAITH LUTHERAN CHURCH</t>
  </si>
  <si>
    <t xml:space="preserve">     I Love to Tell the Story</t>
  </si>
  <si>
    <t>CHADDOCK CHILDREN'S FOUNDATION</t>
  </si>
  <si>
    <t xml:space="preserve">     Video Storytelling/Capacity Building</t>
  </si>
  <si>
    <t xml:space="preserve">     Video Storytelling &amp; Social Media Training</t>
  </si>
  <si>
    <t>QUINCY UNIVERSITY</t>
  </si>
  <si>
    <t xml:space="preserve">     Utilizing Targeted Storytelling to Motivate Giving</t>
  </si>
  <si>
    <t>Video Storytelling Grant</t>
  </si>
  <si>
    <t>Staff Retreat</t>
  </si>
  <si>
    <t>The Modern Classroom Project</t>
  </si>
  <si>
    <t>Building Capacity with an Upgraded Database</t>
  </si>
  <si>
    <t>Video Storytelling and Social Media Training</t>
  </si>
  <si>
    <t>I Love to Tell the Story</t>
  </si>
  <si>
    <t>Video Storytelling/Capacity Building</t>
  </si>
  <si>
    <t>Video Storytelling &amp; Social Media Training</t>
  </si>
  <si>
    <t>Utilizing Targeted Storytelling to Motivate Giving</t>
  </si>
  <si>
    <t>Developmental Pathways Inc</t>
  </si>
  <si>
    <t>Harvester Christian Church</t>
  </si>
  <si>
    <t>Friends of the Mt. Sterling Park District</t>
  </si>
  <si>
    <t>Pregnancy Care Center of Springfield</t>
  </si>
  <si>
    <t>The Outlet</t>
  </si>
  <si>
    <t>Liam Roszhart</t>
  </si>
  <si>
    <t>Pregnancy Care Center of Springfield Inc</t>
  </si>
  <si>
    <t>Katy Roszhart</t>
  </si>
  <si>
    <t>Micaela Tracy</t>
  </si>
  <si>
    <t>Englewood</t>
  </si>
  <si>
    <t>St. Charles</t>
  </si>
  <si>
    <t>Bonus grant from serving on NGAB in 2020</t>
  </si>
  <si>
    <t>Dan delivered check directly to organization</t>
  </si>
  <si>
    <t>Rocky Mountain Elk Foundation</t>
  </si>
  <si>
    <t>BioSTL STEM Coaching LLC, DBA: Science Coach</t>
  </si>
  <si>
    <t>Young Men's Christian Association of Metropolitan Denver</t>
  </si>
  <si>
    <t>Missoula</t>
  </si>
  <si>
    <t>MT</t>
  </si>
  <si>
    <t>The James Project, Inc.</t>
  </si>
  <si>
    <t>View to the Future</t>
  </si>
  <si>
    <t xml:space="preserve">     View to the Future</t>
  </si>
  <si>
    <t>Video Storytelling 2021-2022</t>
  </si>
  <si>
    <t xml:space="preserve">     Video Storytelling 2021-2022</t>
  </si>
  <si>
    <t>Christian Alliance of Orphans Conference</t>
  </si>
  <si>
    <t>THE JAMES PROJECT</t>
  </si>
  <si>
    <t xml:space="preserve">     Christian Alliance of Orphans Conference</t>
  </si>
  <si>
    <t>I Am More Foundation</t>
  </si>
  <si>
    <t>John Wood Community College</t>
  </si>
  <si>
    <t>IamMore Foundation: An Education &amp; Empowerment Initiative</t>
  </si>
  <si>
    <t>2020 Family Invite Grant.  Organization was awarded $10,000 in 2020 and we asked them to submit interim report explaining how $10k was used and then they would possibly be eligible for another $10,000.  7/8/21: Dan approved the second $10,000 payment.</t>
  </si>
  <si>
    <t>Blessing Hospital</t>
  </si>
  <si>
    <t>Brown County Historical Society, Inc.</t>
  </si>
  <si>
    <t>Timewell</t>
  </si>
  <si>
    <t>Quincy Hospitality House</t>
  </si>
  <si>
    <t>Fill A Heart 4 Kids Inc</t>
  </si>
  <si>
    <t>Lake Forest</t>
  </si>
  <si>
    <t>Hannibal La-Grange University</t>
  </si>
  <si>
    <t>SAMs Project Year 3</t>
  </si>
  <si>
    <t>SAMs Year 3</t>
  </si>
  <si>
    <t>Leadership Development via the Global Leadership Summit</t>
  </si>
  <si>
    <t>HANNIBAL LA-GRANGE UNIVERSITY</t>
  </si>
  <si>
    <t xml:space="preserve">     Leadership Development via the Global Leadership Summit</t>
  </si>
  <si>
    <t>Scholarship America, Inc.</t>
  </si>
  <si>
    <t>TFF College Scholarship Program</t>
  </si>
  <si>
    <t>Mary sending invoice and check directly to Scholarship America</t>
  </si>
  <si>
    <t>Mt. Sterling New Business Contest</t>
  </si>
  <si>
    <t>Adopt-A-Classroom Inc</t>
  </si>
  <si>
    <t>Match for Catholic School Teachers</t>
  </si>
  <si>
    <t>Blessed Sacrament Catholic School</t>
  </si>
  <si>
    <t>Interventionist to Support Inclusion Students</t>
  </si>
  <si>
    <t>Bright Beginnings dba Bright by Text</t>
  </si>
  <si>
    <t>Bright by Text: Digital Nudges that Make a Difference</t>
  </si>
  <si>
    <t>Brown County High School</t>
  </si>
  <si>
    <t>Support Student Learning with Digital Tools</t>
  </si>
  <si>
    <t>BC Public Schools Education Committee Review.  Wanda made a motion for full funding at $59,850.  Kevin seconded the motion, and all were in favor.</t>
  </si>
  <si>
    <t>Up-to-Date Curriculum</t>
  </si>
  <si>
    <t>Parent Coaching Scholarships</t>
  </si>
  <si>
    <t>CHADS Coalition for Mental Health</t>
  </si>
  <si>
    <t>CHADS School Outreach</t>
  </si>
  <si>
    <t>Comprehensive Youth Services</t>
  </si>
  <si>
    <t>Feed My People</t>
  </si>
  <si>
    <t>Your Choice, A More User-Friendly &amp; Clean Pantry</t>
  </si>
  <si>
    <t>Golden Apple Foundation</t>
  </si>
  <si>
    <t>Golden Apple Scholars of Illinois</t>
  </si>
  <si>
    <t>Great River Teens Encounter Christ</t>
  </si>
  <si>
    <t>National Catholic Youth Conference Trip</t>
  </si>
  <si>
    <t>Greater St. Louis Area Council Boy Scouts of America</t>
  </si>
  <si>
    <t>Camperships for Greene County Youth</t>
  </si>
  <si>
    <t>BCHS Senior Dual Enrollment 2021-22</t>
  </si>
  <si>
    <t>Mental Health Education Coalition</t>
  </si>
  <si>
    <t>Mental Health Education Grant</t>
  </si>
  <si>
    <t>Mobile Outreach Vehicle</t>
  </si>
  <si>
    <t>Muscular Dystrophy Association</t>
  </si>
  <si>
    <t>MDA Virtual Summer Camp</t>
  </si>
  <si>
    <t>North Greene Educational Foundation</t>
  </si>
  <si>
    <t>North Greene Vocational Expansion Project</t>
  </si>
  <si>
    <t>North Pike District Library</t>
  </si>
  <si>
    <t>Permanent Community StoryWalk</t>
  </si>
  <si>
    <t>Enhance Math Curriculum to Shine Our Light</t>
  </si>
  <si>
    <t>Theatre Education Program Support</t>
  </si>
  <si>
    <t>Quincy Symphony Youth Programs</t>
  </si>
  <si>
    <t>SHG Teacher Grant Fund</t>
  </si>
  <si>
    <t>Saint Mary School</t>
  </si>
  <si>
    <t>Facilities Improvements</t>
  </si>
  <si>
    <t>Technology Coordinator</t>
  </si>
  <si>
    <t>St. Dominic School</t>
  </si>
  <si>
    <t>Curriculum Textbook Enhancements for Math</t>
  </si>
  <si>
    <t>Transportation and Remediation 2021-22</t>
  </si>
  <si>
    <t>Enrollment Grant</t>
  </si>
  <si>
    <t>St. Alexius Church</t>
  </si>
  <si>
    <t>Transportation for Our Youth</t>
  </si>
  <si>
    <t>St. Louis Learning Disabilities Association, Inc.</t>
  </si>
  <si>
    <t>Early Childhood Outreach Program</t>
  </si>
  <si>
    <t>Creating Responsive Classrooms Across St. Louis</t>
  </si>
  <si>
    <t>After School Therapy-Centered Groups</t>
  </si>
  <si>
    <t>Curriculum Assistance</t>
  </si>
  <si>
    <t>Operational Funding</t>
  </si>
  <si>
    <r>
      <t xml:space="preserve">TFF Staff Recommendation: Full funding at $9,525 </t>
    </r>
    <r>
      <rPr>
        <sz val="9"/>
        <color indexed="8"/>
        <rFont val="Calibri"/>
        <family val="2"/>
      </rPr>
      <t xml:space="preserve">pending Site Visit.  Susie S. made a motion to approve all Staff Recommendations.  Wanda seconded the motion, and all were in favor. 7/8/21 Update: Dan approved $5,025 funding and issued </t>
    </r>
    <r>
      <rPr>
        <sz val="9"/>
        <color indexed="10"/>
        <rFont val="Calibri"/>
        <family val="2"/>
      </rPr>
      <t>1:1 $4,500 Challenge Grant by 12/1/21.</t>
    </r>
  </si>
  <si>
    <r>
      <t xml:space="preserve">TFF Staff Recommendation: Immediate $20,000 </t>
    </r>
    <r>
      <rPr>
        <sz val="9"/>
        <color indexed="10"/>
        <rFont val="Calibri"/>
        <family val="2"/>
      </rPr>
      <t>plus Challenge Grant for $15,000 (new donors by 12/1/21)</t>
    </r>
    <r>
      <rPr>
        <sz val="9"/>
        <color indexed="8"/>
        <rFont val="Calibri"/>
        <family val="2"/>
      </rPr>
      <t>.  Susie S. made a motion to approve all Staff Recommendations.  Wanda seconded the motion, and all were in favor.</t>
    </r>
  </si>
  <si>
    <r>
      <t xml:space="preserve">TFF Staff Recommendation: Fund at $15,525, </t>
    </r>
    <r>
      <rPr>
        <sz val="9"/>
        <color indexed="8"/>
        <rFont val="Calibri"/>
        <family val="2"/>
      </rPr>
      <t>pending FIR.  Susie S. made a motion to approve all Staff Recommendations.  Wanda seconded the motion, and all were in favor. 7/8/21: Dan approved $15,525 funding.</t>
    </r>
  </si>
  <si>
    <r>
      <t xml:space="preserve">Board Review. Angie recommended approving up to $49,500 for 100 educators.  Smitty made a motion to approve Angie's recommendation.  Kristin seconded the motion, and all were in favor.  </t>
    </r>
    <r>
      <rPr>
        <sz val="9"/>
        <color indexed="10"/>
        <rFont val="Calibri"/>
        <family val="2"/>
      </rPr>
      <t>Will be paid over time.</t>
    </r>
    <r>
      <rPr>
        <sz val="9"/>
        <color indexed="8"/>
        <rFont val="Calibri"/>
        <family val="2"/>
      </rPr>
      <t xml:space="preserve"> 5/18/21 Dan approved first payment in the amount of $25,000.</t>
    </r>
  </si>
  <si>
    <r>
      <t xml:space="preserve">Families Committee Review.  Recommendation: Full funding up to $20,000, </t>
    </r>
    <r>
      <rPr>
        <sz val="9"/>
        <color indexed="8"/>
        <rFont val="Calibri"/>
        <family val="2"/>
      </rPr>
      <t>pending Site Visit.  Suzy P made a motion to approve the Families Committee recommendation.  Ben seconded the motion, and all were in favor. 4/19/21 Update: Dan approved full funding of $20,000.</t>
    </r>
  </si>
  <si>
    <r>
      <t xml:space="preserve">Youth Committee Review.  Recommendation: Immediate $20,000 </t>
    </r>
    <r>
      <rPr>
        <sz val="9"/>
        <color indexed="8"/>
        <rFont val="Calibri"/>
        <family val="2"/>
      </rPr>
      <t>plus a $5,000 Challenge Grant from new donors by 12/1/21.  Wanda made a motion to approve all Youth committee recommendations.  Suzy P seconded the motion, and all were in favor. 5/6/21 Dan approved $5,000 payment on Challenge Grant.</t>
    </r>
  </si>
  <si>
    <r>
      <t xml:space="preserve">Board Review.  Jean made a motion for a </t>
    </r>
    <r>
      <rPr>
        <sz val="9"/>
        <color indexed="8"/>
        <rFont val="Calibri"/>
        <family val="2"/>
      </rPr>
      <t>Site Visit and to authorize Dan to approve up to $60,000 after the Site Visit.  Suzy P seconded the motion, and all were in favor. 6/2/21 Update: SV complete.  Dan approved $60,000 payment.</t>
    </r>
  </si>
  <si>
    <r>
      <rPr>
        <b/>
        <sz val="9"/>
        <color indexed="8"/>
        <rFont val="Calibri"/>
        <family val="2"/>
      </rPr>
      <t>7/30/20:</t>
    </r>
    <r>
      <rPr>
        <sz val="9"/>
        <color indexed="8"/>
        <rFont val="Calibri"/>
        <family val="2"/>
      </rPr>
      <t xml:space="preserve"> Jean made a motion to give them a $10,000 (unrestricted) immediate grant and then conduct a Site Visit and make a decision on the remaining $15,000 in December.  Smitty seconded the motion, and all were in favor. </t>
    </r>
    <r>
      <rPr>
        <b/>
        <sz val="9"/>
        <color indexed="8"/>
        <rFont val="Calibri"/>
        <family val="2"/>
      </rPr>
      <t>12/7/20</t>
    </r>
    <r>
      <rPr>
        <sz val="9"/>
        <color indexed="8"/>
        <rFont val="Calibri"/>
        <family val="2"/>
      </rPr>
      <t xml:space="preserve">: TFF Staff reviewed application/Site Visit.  Staff Recommendation: Award add'l $10,000 now and up to an add'l $5,000, based upon Jensen Camp getting a Strategic Plan started.  Wanda made a motion to approve the staff recommendation.  Christine seconded the motion, and all were in favor. </t>
    </r>
    <r>
      <rPr>
        <b/>
        <sz val="9"/>
        <color indexed="8"/>
        <rFont val="Calibri"/>
        <family val="2"/>
      </rPr>
      <t xml:space="preserve">4/16/21: </t>
    </r>
    <r>
      <rPr>
        <sz val="9"/>
        <color indexed="8"/>
        <rFont val="Calibri"/>
        <family val="2"/>
      </rPr>
      <t>Dan approved final payment of $5,000.</t>
    </r>
  </si>
  <si>
    <r>
      <t xml:space="preserve">Mental Health Committee Review. Recommendation: Up to $25,000, </t>
    </r>
    <r>
      <rPr>
        <sz val="9"/>
        <color indexed="8"/>
        <rFont val="Calibri"/>
        <family val="2"/>
      </rPr>
      <t>pending Site Visit.  Smitty made a motion to approve the Mental Health Committee recommendations.  Kristin seconded the motion, and all were in favor. 6/23/21 Update: Dan approved full payment of $25,000.</t>
    </r>
  </si>
  <si>
    <r>
      <t xml:space="preserve">Mental Health Committee Review. Recommendation: Up to $25,000, </t>
    </r>
    <r>
      <rPr>
        <sz val="9"/>
        <color indexed="8"/>
        <rFont val="Calibri"/>
        <family val="2"/>
      </rPr>
      <t>pending Site Visit.  Smitty made a motion to approve the Mental Health Committee recommendations.  Kristin seconded the motion, and all were in favor. 4/19/21 Update: Dan approved full payment of $25,000.</t>
    </r>
  </si>
  <si>
    <r>
      <t xml:space="preserve">Brian made a motion to approve the $300,000 grant to the Brown County Early Learning Center.  Kristin seconded the motion, and all were in favor.  </t>
    </r>
    <r>
      <rPr>
        <sz val="9"/>
        <color indexed="10"/>
        <rFont val="Calibri"/>
        <family val="2"/>
      </rPr>
      <t>Payments will be made as needed.</t>
    </r>
  </si>
  <si>
    <r>
      <t xml:space="preserve">Catholic Schools Grant Review Committee Review.  Committee Recommendation: Full funding at $30,000, </t>
    </r>
    <r>
      <rPr>
        <sz val="9"/>
        <color indexed="8"/>
        <rFont val="Calibri"/>
        <family val="2"/>
      </rPr>
      <t>pending FIR.  Linda made a motion to approve all Catholic Schools Grant Review Committee recommendations.  Kristin seconded the motion, and all were in favor. 5/5 Dan approved full payment of $30,000.</t>
    </r>
  </si>
  <si>
    <r>
      <t xml:space="preserve">Catholic Schools Grant Review Committee Review.  Committee Recommendation: Full funding at $40,000, </t>
    </r>
    <r>
      <rPr>
        <sz val="9"/>
        <color indexed="8"/>
        <rFont val="Calibri"/>
        <family val="2"/>
      </rPr>
      <t>pending FIR.  Linda made a motion to approve all Catholic Schools Grant Review Committee recommendations.  Kristin seconded the motion, and all were in favor.  5/27/21: Dan approved full payment of $40,000.</t>
    </r>
  </si>
  <si>
    <t>Action Brown County Operational Support</t>
  </si>
  <si>
    <t>Father Tom Henseler Scholarship Endowment</t>
  </si>
  <si>
    <t>Planned Giving: Getting the Proper Start</t>
  </si>
  <si>
    <t>SACRED HEART-GRIFFIN HIGH SCHOOL</t>
  </si>
  <si>
    <t xml:space="preserve">     Planned Giving: Getting the Proper Start</t>
  </si>
  <si>
    <t>Dollywood Foundation</t>
  </si>
  <si>
    <t>Share the Spirit Foundation Inc</t>
  </si>
  <si>
    <t>Girls on the Run of Central Illinois</t>
  </si>
  <si>
    <t>Alzheimer's Association New York City Chapter</t>
  </si>
  <si>
    <t>Pigeon Forge</t>
  </si>
  <si>
    <t>TN</t>
  </si>
  <si>
    <t>Titan Fuel</t>
  </si>
  <si>
    <t>Chatham</t>
  </si>
  <si>
    <t>Sherman</t>
  </si>
  <si>
    <t>Quincy Junior High School</t>
  </si>
  <si>
    <t>Jacksonville High School</t>
  </si>
  <si>
    <t>Jacksonville Main Street</t>
  </si>
  <si>
    <t>QCES Curriculum Mapping</t>
  </si>
  <si>
    <t>Science Coach</t>
  </si>
  <si>
    <t>QUINCY JUNIOR HIGH SCHOOL</t>
  </si>
  <si>
    <t xml:space="preserve">     Science Coach</t>
  </si>
  <si>
    <t>BLESSED SACRAMENT CATHOLIC SCHOOL</t>
  </si>
  <si>
    <t xml:space="preserve">     QCES Curriculum Mapping</t>
  </si>
  <si>
    <t>ST. PETER SCHOOL</t>
  </si>
  <si>
    <t>ST. DOMINIC SCHOOL</t>
  </si>
  <si>
    <t>ST. FRANCIS SOLANUS SCHOOL</t>
  </si>
  <si>
    <t>1/26/21 &amp; 04/07/21 &amp; 7/28/21</t>
  </si>
  <si>
    <t>NGAB Recommendation: Full funding at $8,000. Kevin made a motion to approve the NGAB recommendations.  Susie seconded the motion, and all were in favor.</t>
  </si>
  <si>
    <t>NGAB Recommendation: Full funding at $5,904.  Kevin made a motion to approve the NGAB recommendations.  Susie seconded the motion, and all were in favor.</t>
  </si>
  <si>
    <t>NGAB Recommendation: Full funding at $3,046.24.  Kevin made a motion to approve the NGAB recommendations.  Susie seconded the motion, and all were in favor.</t>
  </si>
  <si>
    <t>Board Review.  Wanda made a motion to approve full funding at $10,000.  Suzy seconded the motion, and all were in favor.</t>
  </si>
  <si>
    <t>Board Review.  Wanda made a motion to approve full funding at $40,000.  Suzy seconded the motion, and all were in favor.</t>
  </si>
  <si>
    <t>Family Invite: Angie Schlater and Linda Tracy. Board Review.  Smitty made a motion to approve full funding at $24,750.  Kristin seconded the motion, and all were in favor.</t>
  </si>
  <si>
    <t>Board Review.  Ben made a motion to approve full funding at $25,000 and have Terry have a follow-up conversation with them.  Linda seconded the motion, and all were in favor.</t>
  </si>
  <si>
    <t>Board Review.  Susie made a motion to reject the request and recommend they apply in Cycle 1, 2022.  Kevin seconded the motion, and all were in favor.</t>
  </si>
  <si>
    <r>
      <t xml:space="preserve">Education Committee Review.  Recommendation: </t>
    </r>
    <r>
      <rPr>
        <sz val="9"/>
        <color indexed="8"/>
        <rFont val="Calibri"/>
        <family val="2"/>
      </rPr>
      <t>Site Visit.  Linda made a motion to approve the Education Committee recommendations.  Suzy S seconded the motion, and all were in favor.  After the Site Visit, the TFF Staff made a recommendation as follows: Full funding at $40,000 and do a Site Visit again next year to review progress.</t>
    </r>
    <r>
      <rPr>
        <sz val="9"/>
        <color indexed="8"/>
        <rFont val="Calibri"/>
        <family val="2"/>
      </rPr>
      <t xml:space="preserve">  Suzy made a motion to approve all Staff Recommendations.  Ben seconded the motion, and all were in favor.</t>
    </r>
  </si>
  <si>
    <t>Education Committee Recommendation: Full funding at $10,000.  Linda made a motion to approve all Education Committee recommendations.  Kristin seconded the motion, and all were in favor.</t>
  </si>
  <si>
    <t>Staff Recommendation: Full funding at $30,726.   Suzy made a motion to approve all Staff recommendations.  Ben seconded the motion, and all were in favor.</t>
  </si>
  <si>
    <t>Staff Recommendation: Full funding at $5,000.   Suzy made a motion to approve all Staff recommendations.  Ben seconded the motion, and all were in favor.</t>
  </si>
  <si>
    <t>Staff Recommendation: Full funding at $20,000.  Suzy made a motion to approve all Staff recommendations.  Ben seconded the motion, and all were in favor.</t>
  </si>
  <si>
    <t>Staff Recommendation: Full funding at $5,000.  Suzy made a motion to approve all Staff recommendations.  Ben seconded the motion, and all were in favor.</t>
  </si>
  <si>
    <t>Staff Recommendation: Full funding at $10,000.  Suzy made a motion to approve all Staff recommendations.  Ben seconded the motion, and all were in favor.</t>
  </si>
  <si>
    <t>Family Invite: Jane Schmidt. Staff Recommendation: Full funding at $15,000.  Suzy made a motion to approve all Staff recommendations.  Ben seconded the motion, and all were in favor.</t>
  </si>
  <si>
    <t>Family Invite: Kevin Bird.  Staff Recommendation: Full funding at $15,000.  Suzy made a motion to approve all Staff recommendations.  Ben seconded the motion, and all were in favor.</t>
  </si>
  <si>
    <t>Education Committee Recommendation: Full funding at $30,000, with a post Site Visit.  Linda made a motion to approve all Education Committee recommendations.  Kristin seconded the motion, and all were in favor.</t>
  </si>
  <si>
    <t>Youth Committee Recommendation: Full funding at $25,000.  Wanda made a motion to approve all Youth Committee recommendations.  Linda seconded the motion, and all were in favor.</t>
  </si>
  <si>
    <t>Yes / Site Visit</t>
  </si>
  <si>
    <r>
      <t xml:space="preserve">Board Review.  Smitty made a motion for a </t>
    </r>
    <r>
      <rPr>
        <sz val="9"/>
        <color indexed="8"/>
        <rFont val="Calibri"/>
        <family val="2"/>
      </rPr>
      <t>Site Visit. Wanda seconded the motion, and all were in favor.  Site Visit was conducted and information was brought back to the Board.  Jean made a motion to</t>
    </r>
    <r>
      <rPr>
        <sz val="9"/>
        <color indexed="10"/>
        <rFont val="Calibri"/>
        <family val="2"/>
      </rPr>
      <t xml:space="preserve"> authorize Dan to approve up to $50,000 if they actively participate in Communio.  We will not pay the $50,000 until they have commitments of $400,000 from other sources.</t>
    </r>
  </si>
  <si>
    <t>Family Invite: Ryan Tracy.  Families Committee Recommendation: Full funding at $15,000.  Smitty made a motion to approve all Families Committee recommendations.  Suzy seconded the motion, and all were in favor.</t>
  </si>
  <si>
    <t>Families Committee Recommendation: Full funding at $15,000.   Smitty made a motion to approve all Families Committee recommendations.  Suzy seconded the motion, and all were in favor.</t>
  </si>
  <si>
    <t>Family Invite: Jake Schlater. Staff Recommendation: Full funding at $10,000.  Suzy made a motion to approve all Staff recommendations.  Ben seconded the motion, and all were in favor.</t>
  </si>
  <si>
    <t>Family Invite: Jane Tracy.  Mental Health Committee Recommendation: Full funding at $15,000. Site Visit to learn more in the fall.  Wanda made a motion to approve all Mental Health Committee recommendations.  Susie seconded the motion, and all were in favor.</t>
  </si>
  <si>
    <r>
      <t xml:space="preserve">Staff Recommendation: </t>
    </r>
    <r>
      <rPr>
        <sz val="9"/>
        <color indexed="10"/>
        <rFont val="Calibri"/>
        <family val="2"/>
      </rPr>
      <t xml:space="preserve">Authorize Jean (Dan is on ABC Board) to approve up to $25,000 once the competition is fully developed. </t>
    </r>
    <r>
      <rPr>
        <sz val="9"/>
        <color indexed="8"/>
        <rFont val="Calibri"/>
        <family val="2"/>
      </rPr>
      <t xml:space="preserve"> Suzy made a motion to approve all Staff recommendations.  Ben seconded the motion, and all were in favor.</t>
    </r>
  </si>
  <si>
    <t>BC Public Schools Education Committee Recommendation: Full funding at $3,255.  Susie made a motion to approve all Brown County Public School Committee recommendations.  Wanda seconded the motion, and all were in favor.</t>
  </si>
  <si>
    <t>Catholic Schools Grant Review Committee Recommendation: Full funding at $30,000.  Susie made a motion to approve all Catholic School Grant Review Committee recommendations.  Kevin seconded the motion, and all were in favor.</t>
  </si>
  <si>
    <t xml:space="preserve">Catholic Schools Grant Review Committee Recommendation: Full funding at $30,000.  Susie made a motion to approve all Catholic School Grant Review Committee recommendations.  Kevin seconded the motion, and all were in favor. </t>
  </si>
  <si>
    <t>Catholic Schools Grant Review Committee Recommendation: Full funding at $25,000.  Susie made a motion to approve all Catholic School Grant Review Committee recommendations.  Kevin seconded the motion, and all were in favor.</t>
  </si>
  <si>
    <t>Catholic Schools Grant Review Committee Recommendation: Full funding at $5,000.  Susie made a motion to approve all Catholic School Grant Review Committee recommendations.  Kevin seconded the motion, and all were in favor.</t>
  </si>
  <si>
    <t>Staff Recommendation: Full funding at $1,000.  Susie made a motion to approve all Catholic School Grant Review Committee recommendations.  Kevin seconded the motion, and all were in favor.</t>
  </si>
  <si>
    <r>
      <t>Catholic Schools Grant Review Committee Recommendation: $18,000 immediate for part-time remediation teacher and</t>
    </r>
    <r>
      <rPr>
        <sz val="9"/>
        <color indexed="10"/>
        <rFont val="Calibri"/>
        <family val="2"/>
      </rPr>
      <t xml:space="preserve"> authorize Dan to approve up to $12,000 at $2,000 per student for transportation.  </t>
    </r>
    <r>
      <rPr>
        <sz val="9"/>
        <rFont val="Calibri"/>
        <family val="2"/>
      </rPr>
      <t>Susie made a motion to approve all Catholic School Grant Review Committee recommendations.  Kevin seconded the motion, and all were in favor.</t>
    </r>
  </si>
  <si>
    <r>
      <t xml:space="preserve">Brian made a motion to approve the $15,000 grant to the Dorothy Tracy Education Center.  Kristin seconded the motion, and all were in favor. </t>
    </r>
    <r>
      <rPr>
        <sz val="9"/>
        <color indexed="8"/>
        <rFont val="Calibri"/>
        <family val="2"/>
      </rPr>
      <t xml:space="preserve"> Payments will be made as needed.</t>
    </r>
    <r>
      <rPr>
        <sz val="9"/>
        <color indexed="8"/>
        <rFont val="Calibri"/>
        <family val="2"/>
      </rPr>
      <t xml:space="preserve"> 7/27/21 Update: Dan approved $15,000 payment. </t>
    </r>
    <r>
      <rPr>
        <sz val="9"/>
        <color indexed="8"/>
        <rFont val="Calibri"/>
        <family val="2"/>
      </rPr>
      <t xml:space="preserve"> 7/29/21 Dan received authorization from the Board and approved $10,000 payment.</t>
    </r>
  </si>
  <si>
    <t>Adopt-a-Classroom Inc.</t>
  </si>
  <si>
    <t>Quincy Symphony Orchestra</t>
  </si>
  <si>
    <t>St. Louis Learning Disabilities Association</t>
  </si>
  <si>
    <t>Pathway Services Unlimited, Inc.</t>
  </si>
  <si>
    <t>First Presbyterian Church</t>
  </si>
  <si>
    <t>Quincy Senior High School</t>
  </si>
  <si>
    <t>Cornerstone Website Redesign</t>
  </si>
  <si>
    <t>Science Coach at QHS</t>
  </si>
  <si>
    <t>Video Storytelling and Social Media</t>
  </si>
  <si>
    <t>Good Food Collaborative: Coaching and Online Donation System Assistance</t>
  </si>
  <si>
    <t>FIRST PRESBYTERIAN CHURCH</t>
  </si>
  <si>
    <t xml:space="preserve">     Good Food Collaborative: Coaching and Online Donation System Assistance</t>
  </si>
  <si>
    <t>PATHWAY SERVICES UNLIMITED, INC.</t>
  </si>
  <si>
    <t xml:space="preserve">     Video Storytelling and Social Media</t>
  </si>
  <si>
    <t>QUINCY SENIOR HIGH SCHOOL</t>
  </si>
  <si>
    <t xml:space="preserve">     Science Coach at QHS</t>
  </si>
  <si>
    <t>CORNERSTONE: FOUNDATIONS FOR FAMILIES</t>
  </si>
  <si>
    <t xml:space="preserve">     Cornerstone Website Redesign</t>
  </si>
  <si>
    <t>Task</t>
  </si>
  <si>
    <t>N/A</t>
  </si>
  <si>
    <t>Next Gen Ozark Grant</t>
  </si>
  <si>
    <t>TASK</t>
  </si>
  <si>
    <t>Fenton</t>
  </si>
  <si>
    <t>Horizons Social Services</t>
  </si>
  <si>
    <t>Jumpstart Fundraising Training Program</t>
  </si>
  <si>
    <t>Jumpstart Capacity Building Program</t>
  </si>
  <si>
    <t>Pathway to Progress</t>
  </si>
  <si>
    <t>St. James Lutheran School</t>
  </si>
  <si>
    <t>HORIZONS SOCIAL SERVICES</t>
  </si>
  <si>
    <t xml:space="preserve">     Jumpstart Fundraising Training Program</t>
  </si>
  <si>
    <t xml:space="preserve">     Jumpstart Capacity Building Program</t>
  </si>
  <si>
    <t xml:space="preserve">     Pathway to Progress</t>
  </si>
  <si>
    <t>ST. JAMES LUTHERAN SCHOOL</t>
  </si>
  <si>
    <t>M.E.R.C.Y. Communities, Inc.</t>
  </si>
  <si>
    <t>First Step Women's Center</t>
  </si>
  <si>
    <t>Habitat for Humanity of Sangamon County</t>
  </si>
  <si>
    <t>Central Illinois Foodbank, Inc.</t>
  </si>
  <si>
    <t>Dining for Women</t>
  </si>
  <si>
    <t>Greenville</t>
  </si>
  <si>
    <t>SC</t>
  </si>
  <si>
    <t>Knights of Columbus Charitable Fund Inc</t>
  </si>
  <si>
    <t>Catholic Schools Philanthropy Working Group Project</t>
  </si>
  <si>
    <t>TFF Board approved this grant at the 7/29/21 board meeting.</t>
  </si>
  <si>
    <t>Prairie Skies Public Library District</t>
  </si>
  <si>
    <t>Network for Good</t>
  </si>
  <si>
    <t>National CareNet Conference</t>
  </si>
  <si>
    <t>PRAIRIE SKIES PUBLIC LIBRARY DISTRICT</t>
  </si>
  <si>
    <t>THE HUB - ARTS AND CULTURAL CENTER</t>
  </si>
  <si>
    <t xml:space="preserve">     Network for Good</t>
  </si>
  <si>
    <t xml:space="preserve">     National CareNet Conference</t>
  </si>
  <si>
    <t>Drews Cares for Kids</t>
  </si>
  <si>
    <t>Waukee</t>
  </si>
  <si>
    <t>Social Media Strategies for Higher Education</t>
  </si>
  <si>
    <t>Step and Repeat Banner</t>
  </si>
  <si>
    <t>2021 Western IL FCA Capacity Building Grant</t>
  </si>
  <si>
    <t xml:space="preserve">     Social Media Strategies for Higher Education</t>
  </si>
  <si>
    <t xml:space="preserve">     Step and Repeat Banner</t>
  </si>
  <si>
    <t>FELLOWSHIP OF CHRISTIAN ATHLETES</t>
  </si>
  <si>
    <t xml:space="preserve">     2021 Western IL FCA Capacity Building Grant</t>
  </si>
  <si>
    <t>Rural Church Cluster in West Central Illinois</t>
  </si>
  <si>
    <t>This application is from 2020.  In 2020, the board approved $118,500 for this project, contingent upon Communio adjusting the timeline to what we think is reasonable (keeping COVID in mind) and that we secure 5 churches to be involved in the project.  12/14/20: Dan approved first payment in the amount of $29,625.  Additional payments to be made in 2021 and will be broken up to align with the project.  8/30/21: Dan approved payment of $45,000.</t>
  </si>
  <si>
    <t>National Wild Turkey Foundation, Inc.</t>
  </si>
  <si>
    <t>Ducks Unlimited</t>
  </si>
  <si>
    <t>Saint Louis Crisis Nursery</t>
  </si>
  <si>
    <t>Molly Tracy</t>
  </si>
  <si>
    <t>Edgefield</t>
  </si>
  <si>
    <t>Memphis</t>
  </si>
  <si>
    <t>So That Project</t>
  </si>
  <si>
    <t>Barnes Jewish Hospital Foundation</t>
  </si>
  <si>
    <t>Over the Rainbow Association</t>
  </si>
  <si>
    <t>Evanston</t>
  </si>
  <si>
    <t>Building Capacity For Family Faith Formation Leadership</t>
  </si>
  <si>
    <t xml:space="preserve">     Building Capacity For Family Faith Formation Leadership</t>
  </si>
  <si>
    <t>12/22/20 &amp; 9/10/2021</t>
  </si>
  <si>
    <t>7/19/2021 &amp; 9/10/21</t>
  </si>
  <si>
    <t>7/19/21: Dan approved $146,750 payment.  9/10/21: Dan approved $13,000 payment.</t>
  </si>
  <si>
    <t>NOTE TO KIM: SEND INVOICE WITH CHECK</t>
  </si>
  <si>
    <t>United Way of Adams County</t>
  </si>
  <si>
    <t>Hazelden Betty Ford Foundation</t>
  </si>
  <si>
    <t>Brown County Music Boosters</t>
  </si>
  <si>
    <t>S O S Children's Village Illinois</t>
  </si>
  <si>
    <t>Kelsey Cope</t>
  </si>
  <si>
    <t>Center City</t>
  </si>
  <si>
    <t>Friends of the Finland Community</t>
  </si>
  <si>
    <t xml:space="preserve">     Fundraising and Year End Campaign Support</t>
  </si>
  <si>
    <t>FRIENDS OF THE FINLAND COMMUNITY</t>
  </si>
  <si>
    <t xml:space="preserve">     Finland Community Collaborative Leadership Training Conference</t>
  </si>
  <si>
    <t>Fundraising and Year End Campaign Support</t>
  </si>
  <si>
    <t>Collaborative Leadership Training Conference</t>
  </si>
  <si>
    <t>Gary Sinise Foundation</t>
  </si>
  <si>
    <t>Miriam School</t>
  </si>
  <si>
    <t>United Way of Adams County, Inc.</t>
  </si>
  <si>
    <t>Woodland Hills</t>
  </si>
  <si>
    <t>CA</t>
  </si>
  <si>
    <t>Webster Groves</t>
  </si>
  <si>
    <t>Denver Scholarship Foundation</t>
  </si>
  <si>
    <t>Western Illinois Museum</t>
  </si>
  <si>
    <t>Helping Hands of Springfield</t>
  </si>
  <si>
    <t>Improving Website Accessibility</t>
  </si>
  <si>
    <t>Building Fundraising Capacity</t>
  </si>
  <si>
    <t>Housing Programs Capacity Building</t>
  </si>
  <si>
    <t>Community Engagement and Re-Branding</t>
  </si>
  <si>
    <t>DENVER SCHOLARSHIP FOUNDATION</t>
  </si>
  <si>
    <t xml:space="preserve">     Improving Website Accessibility</t>
  </si>
  <si>
    <t>WESTERN ILLINOIS MUSEUM</t>
  </si>
  <si>
    <t xml:space="preserve">     Building Fundraising Capacity</t>
  </si>
  <si>
    <t>HELPING HANDS OF SPRINGFIELD</t>
  </si>
  <si>
    <t xml:space="preserve">     Housing Programs Capacity Building</t>
  </si>
  <si>
    <t xml:space="preserve">     Community Engagement and Re-Branding</t>
  </si>
  <si>
    <r>
      <t xml:space="preserve">Mental Health Committee Recommendation: </t>
    </r>
    <r>
      <rPr>
        <sz val="9"/>
        <color indexed="8"/>
        <rFont val="Calibri"/>
        <family val="2"/>
      </rPr>
      <t>Authorize Dan to approve up to $5,000 pending Site Visit.  Wanda made a motion to approve all Mental Health Committee recommendations.  Susie seconded the motion, and all were in favor. 9/21/21: Dan approved $5,000 payment.</t>
    </r>
  </si>
  <si>
    <r>
      <t xml:space="preserve">Board Review.  Smitty made a motion to approve an immediate $15,000 and to </t>
    </r>
    <r>
      <rPr>
        <sz val="9"/>
        <color indexed="8"/>
        <rFont val="Calibri"/>
        <family val="2"/>
      </rPr>
      <t>authorize Dan to approve up to an additional $15,000 after a Site Visit.  Susie seconded the motion, and all were in favor.</t>
    </r>
    <r>
      <rPr>
        <sz val="9"/>
        <color indexed="8"/>
        <rFont val="Calibri"/>
        <family val="2"/>
      </rPr>
      <t xml:space="preserve"> 9/24/21: Site Visit has been completed.  Dan approved $15,000 payment.</t>
    </r>
  </si>
  <si>
    <t>The board voted on this request at the February 2020 Meeting.  Wanda made a motion to approve full funding, $309,750.  Christine seconded the motion and all were in favor.  The first payment will be due in July 2021.  4/21/21 Update: Dan approved first payment of $154,875. 9/27/21 Update: Dan approved second payment of $154,875.</t>
  </si>
  <si>
    <t>Philanthropy Roundtable</t>
  </si>
  <si>
    <t>General Support</t>
  </si>
  <si>
    <t>7/19/2021 &amp; 9/27/21</t>
  </si>
  <si>
    <t>St. Louis Area Foodbank</t>
  </si>
  <si>
    <t>Gateway Homeless Services dba Gateway 180</t>
  </si>
  <si>
    <t>Saint Ann Catholic Church</t>
  </si>
  <si>
    <t>Bridgeton</t>
  </si>
  <si>
    <t>Bloomington</t>
  </si>
  <si>
    <t>Naples</t>
  </si>
  <si>
    <t>FL</t>
  </si>
  <si>
    <t>Bella Ease</t>
  </si>
  <si>
    <t xml:space="preserve">Capacity Building - Non-Profit Leadership </t>
  </si>
  <si>
    <t>Nonprofit Board Excellence</t>
  </si>
  <si>
    <t xml:space="preserve">JWCC Nonprofit Leadership Training and Coaching Series </t>
  </si>
  <si>
    <t>MT. STERLING COMMUNITY CENTER YMCA</t>
  </si>
  <si>
    <t xml:space="preserve">     JWCC Nonprofit Leadership Training and Coaching Series </t>
  </si>
  <si>
    <t>BELLA EASE</t>
  </si>
  <si>
    <t xml:space="preserve">     Nonprofit Board Excellence</t>
  </si>
  <si>
    <t>NORTH GREENE EDUCATIONAL FOUNDATION</t>
  </si>
  <si>
    <t xml:space="preserve">     Capacity Building - Non-Profit Leadership Training</t>
  </si>
  <si>
    <r>
      <t xml:space="preserve">Board Review.  Individual vote was taken and majority vote was for a </t>
    </r>
    <r>
      <rPr>
        <sz val="9"/>
        <color indexed="8"/>
        <rFont val="Calibri"/>
        <family val="2"/>
      </rPr>
      <t>Site Visit.  Site Visit was conducted and information was brought back to the Board.</t>
    </r>
    <r>
      <rPr>
        <sz val="9"/>
        <color indexed="8"/>
        <rFont val="Calibri"/>
        <family val="2"/>
      </rPr>
      <t xml:space="preserve"> Susie made a motion to </t>
    </r>
    <r>
      <rPr>
        <sz val="9"/>
        <color indexed="10"/>
        <rFont val="Calibri"/>
        <family val="2"/>
      </rPr>
      <t>give Dan the authority to approve up to $35,000</t>
    </r>
    <r>
      <rPr>
        <sz val="9"/>
        <color indexed="8"/>
        <rFont val="Calibri"/>
        <family val="2"/>
      </rPr>
      <t xml:space="preserve"> for the laminate flooring and the handsink, with monthly communication with Dan and Terry.  Wanda seconded the motion, and all were in favor.</t>
    </r>
    <r>
      <rPr>
        <sz val="9"/>
        <color indexed="8"/>
        <rFont val="Calibri"/>
        <family val="2"/>
      </rPr>
      <t xml:space="preserve">  10/1/21: Dan approved $16,000 payment.</t>
    </r>
  </si>
  <si>
    <r>
      <t xml:space="preserve">Catholic Schools Grant Review Committee Recommendation: </t>
    </r>
    <r>
      <rPr>
        <sz val="9"/>
        <color indexed="8"/>
        <rFont val="Calibri"/>
        <family val="2"/>
      </rPr>
      <t>Authorize Dan to approve up to $78,000 (130 students) pending final fall enrollment.  Susie made a motion to approve all Catholic School Grant Review Committee recommendations.  Kevin seconded the motion, and all were in favor.</t>
    </r>
    <r>
      <rPr>
        <sz val="9"/>
        <color indexed="8"/>
        <rFont val="Calibri"/>
        <family val="2"/>
      </rPr>
      <t xml:space="preserve">  10/5/21 Dan approved $69,420.41 payment.</t>
    </r>
  </si>
  <si>
    <t xml:space="preserve">Mail the check to 1523 Wilmar Dr, attention Kelli Lunt. </t>
  </si>
  <si>
    <r>
      <t xml:space="preserve">Youth Committee Recommendation: Authorize Dan to approve up to $150 per participant, </t>
    </r>
    <r>
      <rPr>
        <sz val="9"/>
        <color indexed="8"/>
        <rFont val="Calibri"/>
        <family val="2"/>
      </rPr>
      <t>pending final roster verification.   Wanda made a motion to approve all Youth Committee recommendations.  Linda seconded the motion, and all were in favor.</t>
    </r>
    <r>
      <rPr>
        <sz val="9"/>
        <color indexed="8"/>
        <rFont val="Calibri"/>
        <family val="2"/>
      </rPr>
      <t xml:space="preserve">  10/06/21 Dan approved $8,250 payment (55 participants at $150 each).</t>
    </r>
  </si>
  <si>
    <t>Springfield Youth Performance Group</t>
  </si>
  <si>
    <t>QUANADA</t>
  </si>
  <si>
    <t>Two Rivers Art Council</t>
  </si>
  <si>
    <t>Two Rivers Regional Council of Public Officials</t>
  </si>
  <si>
    <t>The Little Bit Foundation</t>
  </si>
  <si>
    <t>Good Food Collaborative</t>
  </si>
  <si>
    <t>Quincy Humane Society</t>
  </si>
  <si>
    <t>JWCC Nonprofit Leadership Training and Coaching Series</t>
  </si>
  <si>
    <t>Non-Profit Board Excellence Training</t>
  </si>
  <si>
    <t>Board Training Capacity Building Grant 2021</t>
  </si>
  <si>
    <t>TRRC NonProfit Leadership Training Series</t>
  </si>
  <si>
    <t>Illumilab Project to Evaluate Programs and Develop Measurements</t>
  </si>
  <si>
    <t>Nonprofit Board Excellence: Great Boards Make Great Nonprofits</t>
  </si>
  <si>
    <t>Nonprofit Leadership Training and Coaching</t>
  </si>
  <si>
    <t>Nonprofit Leadership Training</t>
  </si>
  <si>
    <t>Nonprofit Board Development</t>
  </si>
  <si>
    <t>TWO RIVERS ART COUNCIL</t>
  </si>
  <si>
    <t xml:space="preserve">     JWCC Nonprofit Leadership Training and Coaching Series</t>
  </si>
  <si>
    <t>OUR REDEEMER DAYCARE CENTER</t>
  </si>
  <si>
    <t xml:space="preserve">     Non-Profit Board Excellence Training</t>
  </si>
  <si>
    <t xml:space="preserve">     Board Training Capacity Building Grant 2021</t>
  </si>
  <si>
    <t>TWO RIVERS REGIONAL COUNCIL OF PUBLIC OFFICIALS</t>
  </si>
  <si>
    <t xml:space="preserve">     TRRC NonProfit Leadership Training Series</t>
  </si>
  <si>
    <t>THE LITTLE BIT FOUNDATION</t>
  </si>
  <si>
    <t xml:space="preserve">     Illumilab Project to Evaluate Programs and Develop Measurements</t>
  </si>
  <si>
    <t>QUINCY COMMUNITY THEATRE</t>
  </si>
  <si>
    <t xml:space="preserve">     Nonprofit Board Excellence: Great Boards Make Great Nonprofits</t>
  </si>
  <si>
    <t>GOOD FOOD COLLABORATIVE</t>
  </si>
  <si>
    <t xml:space="preserve">     Nonprofit Leadership Training and Coaching</t>
  </si>
  <si>
    <t>QUINCY HUMANE SOCIETY</t>
  </si>
  <si>
    <t xml:space="preserve">     Nonprofit Leadership Training</t>
  </si>
  <si>
    <t xml:space="preserve">     Non Profit Board Development</t>
  </si>
  <si>
    <t>4/29/2021 &amp; 10/8/2021</t>
  </si>
  <si>
    <t>8/17/2021 &amp; 10/8/2021</t>
  </si>
  <si>
    <r>
      <t xml:space="preserve">Staff Recommendation: </t>
    </r>
    <r>
      <rPr>
        <sz val="9"/>
        <color indexed="8"/>
        <rFont val="Calibri"/>
        <family val="2"/>
      </rPr>
      <t>Authorize Dan to approve up to $25,000 after Site Visit.   Suzy made a motion to approve all Staff recommendations.  Ben seconded the motion, and all were in favor.</t>
    </r>
    <r>
      <rPr>
        <sz val="9"/>
        <color indexed="8"/>
        <rFont val="Calibri"/>
        <family val="2"/>
      </rPr>
      <t xml:space="preserve"> 10/11/21: Dan approved $25,000 payment.</t>
    </r>
  </si>
  <si>
    <t>United Way of Greater St. Louis</t>
  </si>
  <si>
    <t>St. Albert the Great Catholic School</t>
  </si>
  <si>
    <t>Jewish Community Centers of Denver</t>
  </si>
  <si>
    <t>South City Community School</t>
  </si>
  <si>
    <t>St. Albert The Great Catholic School</t>
  </si>
  <si>
    <t>Kettering</t>
  </si>
  <si>
    <t>Conscious Inclusion Training</t>
  </si>
  <si>
    <t xml:space="preserve">     Conscious Inclusion Training</t>
  </si>
  <si>
    <t>Part of the Solution</t>
  </si>
  <si>
    <t>USA Northeast Provinde of the Society of Jesus</t>
  </si>
  <si>
    <t>Sisters of Mercy</t>
  </si>
  <si>
    <t>Family Business Network</t>
  </si>
  <si>
    <t>Make sure check gets mailed to Lynn Poly at 7262 Mercy Road, Omaha NE 68124-2389</t>
  </si>
  <si>
    <t>Indialantic</t>
  </si>
  <si>
    <t>Tim Capestrain</t>
  </si>
  <si>
    <t>Bronx</t>
  </si>
  <si>
    <t>USA Northeast Province of the Society of Jesus</t>
  </si>
  <si>
    <t>Omaha</t>
  </si>
  <si>
    <t>NE</t>
  </si>
  <si>
    <r>
      <t xml:space="preserve">Staff Recommendation: Up to $33,300.  </t>
    </r>
    <r>
      <rPr>
        <sz val="9"/>
        <color indexed="10"/>
        <rFont val="Calibri"/>
        <family val="2"/>
      </rPr>
      <t xml:space="preserve">Will </t>
    </r>
    <r>
      <rPr>
        <sz val="9"/>
        <color indexed="10"/>
        <rFont val="Calibri"/>
        <family val="2"/>
      </rPr>
      <t xml:space="preserve">be paid over time.  </t>
    </r>
    <r>
      <rPr>
        <sz val="9"/>
        <color indexed="8"/>
        <rFont val="Calibri"/>
        <family val="2"/>
      </rPr>
      <t>Susie S made a motion to approve all Staff recommendations.  Wanda seconded the motion, and all were in favor.</t>
    </r>
    <r>
      <rPr>
        <sz val="9"/>
        <color indexed="8"/>
        <rFont val="Calibri"/>
        <family val="2"/>
      </rPr>
      <t xml:space="preserve"> 3/29/21: Dan approved $20,000 payment.  10/18/21: Dan approved $7,130.75 payment.</t>
    </r>
  </si>
  <si>
    <t>Growth, Recruitment &amp; Retention</t>
  </si>
  <si>
    <t>Executive Director Training at JWCC Workforce Dev</t>
  </si>
  <si>
    <t>New Website</t>
  </si>
  <si>
    <t>I AM MORE FOUNDATION</t>
  </si>
  <si>
    <t xml:space="preserve">     Growth, Recruitment &amp; Retention</t>
  </si>
  <si>
    <t>UNITED WAY OF ADAMS COUNTY, INC.</t>
  </si>
  <si>
    <t xml:space="preserve">     Executive Director Training at JWCC Workforce Dev</t>
  </si>
  <si>
    <t xml:space="preserve">     New Website</t>
  </si>
  <si>
    <t>Send check to:  Catholic Pastoral Center / Attn: Brandi Borries / 1615 W. Washington St. / Springfield, IL 62702</t>
  </si>
  <si>
    <t>First check (#9388) for this MG was lost in transit.  We stopped payment on that check and are reissuing. Mail new check to: Dr. Jackie Joseph / The Rise School of Denver / 4901 E. Eastman Ave / Denver 80222</t>
  </si>
  <si>
    <t>Hillside Food Outreach</t>
  </si>
  <si>
    <t>Hillside Food Outreach Inc.</t>
  </si>
  <si>
    <t>Elmsford</t>
  </si>
  <si>
    <t>City of Mt. Sterling</t>
  </si>
  <si>
    <t>Uptown Revitalization Branding/Marketing-Capitol Ave Project</t>
  </si>
  <si>
    <t>CITY OF MT. STERLING</t>
  </si>
  <si>
    <t xml:space="preserve">     Uptown Revitalization Branding/Marketing-Capitol Ave Project</t>
  </si>
  <si>
    <t>First check (#9259) for this MG was lost in transit.  We stopped payment on that check and are reissuing. Mail new check to: Katie Price / Roman Catholic Diocese of Springfield / 1615 W. Washington / S'Field 62702</t>
  </si>
  <si>
    <t>4/6/2021 &amp; 10/26/21</t>
  </si>
  <si>
    <t>Send check to:  Ann Dickson / Blessing Foundation / 4939 Oak St., P. O. Box 7005, Quincy, IL 62305-7005</t>
  </si>
  <si>
    <t>Open Books LTD</t>
  </si>
  <si>
    <t>Sacred Heart Villa</t>
  </si>
  <si>
    <t>Quincy Trees for Tomorrow</t>
  </si>
  <si>
    <t>American Heart Association Inc</t>
  </si>
  <si>
    <t>Teresa Sullivan</t>
  </si>
  <si>
    <t>Dallas</t>
  </si>
  <si>
    <t>TX</t>
  </si>
  <si>
    <t>Board Office Academic Storage/Cabinets</t>
  </si>
  <si>
    <t>NWEA Map Assessment for K-12</t>
  </si>
  <si>
    <t>Pre-K Cabinetry</t>
  </si>
  <si>
    <t>Bathrooms Upgrades</t>
  </si>
  <si>
    <t>Classroom Renovations</t>
  </si>
  <si>
    <t>Technology and Security Upgrades</t>
  </si>
  <si>
    <t>Implementation of Shared Vision for Quincy PreK - 12 Catholic Schools</t>
  </si>
  <si>
    <t>2021-2022 Inclusion Initiative</t>
  </si>
  <si>
    <t>Camp Wojtyla</t>
  </si>
  <si>
    <t>Local Matters</t>
  </si>
  <si>
    <t>Power Up with Girls on the Run</t>
  </si>
  <si>
    <t>Youth and Family Programming</t>
  </si>
  <si>
    <t>Mount Saint Vincent Home</t>
  </si>
  <si>
    <t>Ronald McDonald House Charities of St. Louis</t>
  </si>
  <si>
    <t>Safe Families for Children</t>
  </si>
  <si>
    <t>Foster Care Placement Program</t>
  </si>
  <si>
    <t>Sponsor-A-Family</t>
  </si>
  <si>
    <t>Hannibal-LaGrange University</t>
  </si>
  <si>
    <t>Central Music Department Improvement</t>
  </si>
  <si>
    <t>Illinois Teacher Education Scholarships</t>
  </si>
  <si>
    <t>5th and 6th Grade Center</t>
  </si>
  <si>
    <t>Mission of Our Lady of Mercy, Inc.</t>
  </si>
  <si>
    <t>The Butterfly Foundation</t>
  </si>
  <si>
    <t>Medical, Dental, Psychological and Wellness Program</t>
  </si>
  <si>
    <t>TBF Operational Support Request</t>
  </si>
  <si>
    <t>Carthage Public Library District</t>
  </si>
  <si>
    <t>1,000 Books Before Kindergarten</t>
  </si>
  <si>
    <t>Imagination Book Club</t>
  </si>
  <si>
    <t>Girl Scout Leadership Experience (GSLE)</t>
  </si>
  <si>
    <t>Lego League Club Robotics</t>
  </si>
  <si>
    <t>Empower Illinois</t>
  </si>
  <si>
    <t>Ready. Set. Grow.</t>
  </si>
  <si>
    <t>Brown County Public Library New Facility</t>
  </si>
  <si>
    <t>Marketing Support</t>
  </si>
  <si>
    <t>Ronald McDonald House Charities of Central Illinois</t>
  </si>
  <si>
    <t>Boyd Healthcare Services</t>
  </si>
  <si>
    <t>A Home Away from Home</t>
  </si>
  <si>
    <t>Community therapy and wellness Center</t>
  </si>
  <si>
    <t>The Salvation Army of Quincy</t>
  </si>
  <si>
    <t>St. John the Evangelist School</t>
  </si>
  <si>
    <t>Great Commission Broadcasting Corp (WGCA)</t>
  </si>
  <si>
    <t>Massachusetts General Physicians Organization, Inc.</t>
  </si>
  <si>
    <t>Family Dinner Project</t>
  </si>
  <si>
    <t>Family Dinner Project 2022</t>
  </si>
  <si>
    <t>The Family Dinner Project</t>
  </si>
  <si>
    <t>The Positives of Having Family Dinner together</t>
  </si>
  <si>
    <t>Western IL FCA Family Dinner Project</t>
  </si>
  <si>
    <t>Child Center - Mary Grove</t>
  </si>
  <si>
    <t>Good Shepherd Family &amp; Children</t>
  </si>
  <si>
    <t>SOS Childrens Villages Illinois</t>
  </si>
  <si>
    <t>Activity Improvement-City Lake</t>
  </si>
  <si>
    <t>Prairie Skies Public Library</t>
  </si>
  <si>
    <t>Firefly Autism</t>
  </si>
  <si>
    <t>Kirkwood Area Every Child Promise</t>
  </si>
  <si>
    <t>Kirkwood Public Library</t>
  </si>
  <si>
    <t>St. Louis Roman Catholic Theological Seminary</t>
  </si>
  <si>
    <t>StoryWalk for Liz</t>
  </si>
  <si>
    <t>Read, Play, Learn, and Explore!</t>
  </si>
  <si>
    <t>Gard Library Revitalization</t>
  </si>
  <si>
    <t>Beardstown CUSD 15</t>
  </si>
  <si>
    <t>Education and Access for Students With Autism</t>
  </si>
  <si>
    <t>Preschool Equity Project</t>
  </si>
  <si>
    <t>Kirkwood Public Library Promoting Literacy to Kids and Teens</t>
  </si>
  <si>
    <t>2022 Programs of the Art Center</t>
  </si>
  <si>
    <t>Y5 LEAD Project: EIR/SEED Partnering Site (QPS) &amp; National SAM Innovation Project with QPS (Grant Year - School Year 2021-2022)</t>
  </si>
  <si>
    <t>Kenrick-Glennon Seminary</t>
  </si>
  <si>
    <t>Faith-based, secondary education for at-risk students</t>
  </si>
  <si>
    <t>Nonviolent Crisis Intervention Training</t>
  </si>
  <si>
    <t>Strategies for Excellence in Child Care</t>
  </si>
  <si>
    <t>Feeding Westchester</t>
  </si>
  <si>
    <t>Nurses for Newborns</t>
  </si>
  <si>
    <t>Our Lady's Inn</t>
  </si>
  <si>
    <t>Summit County Senior Citizens</t>
  </si>
  <si>
    <t>The Haven of Grace</t>
  </si>
  <si>
    <t>Family Promise of Gainesville</t>
  </si>
  <si>
    <t>Operation Food Search</t>
  </si>
  <si>
    <t>Safehouse Denver</t>
  </si>
  <si>
    <t>Direct Distribution of Healthy Foods</t>
  </si>
  <si>
    <t>Mobile Food Pantry - Feeding those at Their Place in Need</t>
  </si>
  <si>
    <t>Finland Community Center Program Support 2022</t>
  </si>
  <si>
    <t>Keeping Infants Safe</t>
  </si>
  <si>
    <t>Our Lady's Inn Child Advocacy Program</t>
  </si>
  <si>
    <t>Reach-in Refrigerators &amp; Materials for Pantry</t>
  </si>
  <si>
    <t>Keeping Kids Safe, Building Strong Families</t>
  </si>
  <si>
    <t>Summit Seniors 2021 Gives Campaign</t>
  </si>
  <si>
    <t>A Safe and Nurturing Home for Homeless, Pregnant Women to Foster Healthy Pregnancies and Births, and to Provide Long-Term Support for Independence and Success</t>
  </si>
  <si>
    <t>Family Shelter &amp; Self-Sufficiency Programs</t>
  </si>
  <si>
    <t>Fresh Rx: Nourishing Healthy Starts</t>
  </si>
  <si>
    <t>SafeHouse Denver Family Services for Survivors of Domestic Violence</t>
  </si>
  <si>
    <t>Jesuit Volunteer Corps</t>
  </si>
  <si>
    <t>Raise the Future</t>
  </si>
  <si>
    <t>Therapeutic Residential Treatment Program</t>
  </si>
  <si>
    <t>Treatment Foster Care Program</t>
  </si>
  <si>
    <t>Sibling Foster Care</t>
  </si>
  <si>
    <t>Voices for Children of Tampa Bay</t>
  </si>
  <si>
    <t>Children’s Needs Fund</t>
  </si>
  <si>
    <t>Kidzeum of Health and Science</t>
  </si>
  <si>
    <t>Integration of Vulnerable Youth</t>
  </si>
  <si>
    <t>JVC Grows in Brooklyn</t>
  </si>
  <si>
    <t>Improving the Future for Youth in Foster Care</t>
  </si>
  <si>
    <t>Latisha's House Foundation</t>
  </si>
  <si>
    <t>Forever Homes: The Hope Village Project</t>
  </si>
  <si>
    <t>Youth in Need</t>
  </si>
  <si>
    <t>Children's Home Society of Missouri (dba FamilyForward)</t>
  </si>
  <si>
    <t>Children's Home Society of Missouri (DBA FamilyForward)</t>
  </si>
  <si>
    <t>Annual Development Mentoring to Increase Base of Support for FamilyForward Programs</t>
  </si>
  <si>
    <t>Youth In Need Rebranding</t>
  </si>
  <si>
    <t>Dan added $800 to earlier $5,000 funding for the Nonprofit Board Excellence project.  So, total grant is $5,800.</t>
  </si>
  <si>
    <t>CHILDREN'S HOME SOCIETY OF MISSOURI (DBA FAMILYFORWARD)</t>
  </si>
  <si>
    <t xml:space="preserve">     Annual Development Mentoring to Increase Base of Support for FamilyForward Programs</t>
  </si>
  <si>
    <t>YOUTH IN NEED</t>
  </si>
  <si>
    <t xml:space="preserve">     Youth In Need Rebranding</t>
  </si>
  <si>
    <t>Finland Children in Nature Group</t>
  </si>
  <si>
    <t>Two separate Next Gen Grants - $1,000 from Caroline Bird and $1,000 from Isabella Bird</t>
  </si>
  <si>
    <t>Silver Bay</t>
  </si>
  <si>
    <t>Sylvan George</t>
  </si>
  <si>
    <t>Caroline Bird</t>
  </si>
  <si>
    <t>Isabella Bird</t>
  </si>
  <si>
    <t>Charles Deuel</t>
  </si>
  <si>
    <t>Galvin George</t>
  </si>
  <si>
    <t>Residential Care Program</t>
  </si>
  <si>
    <t>10/13/2021 &amp; 11/9/21</t>
  </si>
  <si>
    <t>Added $800 onto original $5,000 grant, for total grant of $5,800.</t>
  </si>
  <si>
    <t>10/8/2021 &amp; 11/9/21</t>
  </si>
  <si>
    <t>Communicating Community Information 2022</t>
  </si>
  <si>
    <t>ACTION BROWN COUNTY</t>
  </si>
  <si>
    <r>
      <t xml:space="preserve">     </t>
    </r>
    <r>
      <rPr>
        <sz val="10"/>
        <color indexed="17"/>
        <rFont val="Calibri"/>
        <family val="2"/>
      </rPr>
      <t>Communicating Community Information 2022</t>
    </r>
  </si>
  <si>
    <t>Women of Grace</t>
  </si>
  <si>
    <t>Loyola Academy of St. Louis</t>
  </si>
  <si>
    <t>National Catholic Education Association</t>
  </si>
  <si>
    <t>Cobbled Streets - Helping Homeless and Foster Kids Move Forward</t>
  </si>
  <si>
    <t>Exponent Philanthropy</t>
  </si>
  <si>
    <t>Gaining Christ Ministries</t>
  </si>
  <si>
    <t>Boys and Girls Club of Metro Denver</t>
  </si>
  <si>
    <t>Anthropedia</t>
  </si>
  <si>
    <t>North Texas Food Bank</t>
  </si>
  <si>
    <t>Clearwater</t>
  </si>
  <si>
    <t>Leesburg</t>
  </si>
  <si>
    <t>Wheat Ridge</t>
  </si>
  <si>
    <t>Arnold</t>
  </si>
  <si>
    <t>Plano</t>
  </si>
  <si>
    <t>Ellie Stamerjohn</t>
  </si>
  <si>
    <t>National Conference for Community and Justice of Metro St. Louis</t>
  </si>
  <si>
    <t>Stewards Draw</t>
  </si>
  <si>
    <t>Restoration Community Church</t>
  </si>
  <si>
    <t>United Way of Brown County</t>
  </si>
  <si>
    <t>Project Southtown</t>
  </si>
  <si>
    <t>Christian Brothers College High School</t>
  </si>
  <si>
    <t>Arch City Defenders, Inc.</t>
  </si>
  <si>
    <t>Mail check to: c/o Alyssa Ceretti / 840 W. Montrose Ave, Apt. 503 / Chicago, IL 60613</t>
  </si>
  <si>
    <t>Bayfield</t>
  </si>
  <si>
    <t>WI</t>
  </si>
  <si>
    <t>Amelia George</t>
  </si>
  <si>
    <t>Volunteered at a farm called "The Draw" where we helped with the daily tasks of keeping the farm running.  Cleaned main building and greenhouse, harvested veggies and herbs, tended animals, firewood, weeding, prepared garden beds for winter, shelled acorns and beans.</t>
  </si>
  <si>
    <t>Finland</t>
  </si>
  <si>
    <t>Genavive George</t>
  </si>
  <si>
    <t>Mike Tracy</t>
  </si>
  <si>
    <t>Board Decision: Linda made a motion to approve $30,000 with a post Site Visit.  Suzy seconded the motion, and all were in favor.</t>
  </si>
  <si>
    <t>Board Decision: Ben made a motion to conduct a Site Visit.  Kristen seconded the motion and all were in favor.</t>
  </si>
  <si>
    <t>SV</t>
  </si>
  <si>
    <t>Regional Educator Appreciation</t>
  </si>
  <si>
    <t>Board Decision: Kristen made a motion to approve full funding at $61,500.  Susie seconded the motion, and all were in favor.</t>
  </si>
  <si>
    <t>Board Decision: Smitty made a motion to support full funding at $50,000 with the caveat they do more targeted marketing in our region.  Susie seconded the motion, and all were in favor.</t>
  </si>
  <si>
    <t>Rural Church Network in West Central Illinois - 2022</t>
  </si>
  <si>
    <t>Board Decision: Linda made a motion to approve full funding at $111,000.  Wanda seconded the motion and all were in favor.</t>
  </si>
  <si>
    <t>Education Committee Recommendation: Full funding at $35,009.19.  Susie made a motion to approve all Education Committee recommendations.  Ben seconded the motion and all were in favor.</t>
  </si>
  <si>
    <t>Education Committee Recommendation: Full funding at $15,000.  Susie made a motion to approve all Education Committee recommendations.  Ben seconded the motion and all were in favor.</t>
  </si>
  <si>
    <t>Family Invite: John Tracy and Christine Iovaldi.  Education Committee Recommendation: Full funding at $25,000.  Susie made a motion to approve all Education Committee recommendations.  Ben seconded the motion and all were in favor.</t>
  </si>
  <si>
    <t>NGAB Recommendation: Full funding at $1,000.  Wanda made a motion to approve all NGAB recommendations.  Ben seconded the motion and all were in favor.</t>
  </si>
  <si>
    <t>NGAB Recommendation: Full funding at $5,800.  Wanda made a motion to approve all NGAB recommendations.  Ben seconded the motion and all were in favor.</t>
  </si>
  <si>
    <t>NGAB Recommendation: Full funding at $10,000. Wanda made a motion to approve all NGAB recommendations.  Ben seconded the motion and all were in favor.</t>
  </si>
  <si>
    <t>Family Dinner Project.  Staff Recommendation: Full funding at $6,000.  Ben made a motion to approve the Staff recommendation.  Kristen seconded the motion and all were in favor.</t>
  </si>
  <si>
    <t>Family Dinner Project.  Staff Recommendation: Full funding at $6,000.  Ben made a motion to approve the Staff recommendation. Kristen seconded the motion and all were in favor.</t>
  </si>
  <si>
    <t>Family Dinner Project.  Staff Recommendation: Full funding at $1,500. Ben made a motion to approve the Staff recommendation. Kristen seconded the motion and all were in favor.</t>
  </si>
  <si>
    <t>Family Dinner Project.  Staff Recommendation: Full funding at $6,000. Ben made a motion to approve the Staff recommendation.  Kristen seconded the motion and all were in favor.</t>
  </si>
  <si>
    <t>Family Dinner Project.  Staff Recommendation: Authorize Dan to approve up to $6,000, pending whether the YMCA is willing to expand their project. Ben made a motion to approve the Staff recommendation.  Kristen seconded the motion and all were in favor.</t>
  </si>
  <si>
    <t>Family Dinner Project.  Staff Recommendation: Authorize Dan to approve up to $9,405, based upon the work completed. Ben made a motion to approve the Staff recommendation.  Kristen seconded the motion and all were in favor.</t>
  </si>
  <si>
    <t>Staff Recommendation:  Full funding at $5,000. Kristen made a motion to approve the Staff recommendation.  Wanda seconded the motion and all were in favor.</t>
  </si>
  <si>
    <t>Staff Recommendation: Full funding at $5,000. Kristen made a motion to approve the Staff recommendation.  Wanda seconded the motion and all were in favor.</t>
  </si>
  <si>
    <t>Family Invite: Josh and Julia Carpentier.  Staff Recommendation: Authorize Dan to approve up to $20,000, pending a virtual Site Visit. Kristen made a motion to approve the Staff recommendation.  Wanda seconded the motion and all were in favor.</t>
  </si>
  <si>
    <t>Staff Recommendation: Full funding at $20,000. Kristen made a motion to approve the Staff recommendation.  Wanda seconded the motion and all were in favor.</t>
  </si>
  <si>
    <t>Family Invite: Jay Roszhart.  Staff Recommendation: Full funding at $10,000. Kristen made a motion to approve the Staff recommendation.  Wanda seconded the motion and all were in favor.</t>
  </si>
  <si>
    <t>Family Invite: Mary Sullivan.  Staff Recommendation: Full funding at $15,000. Kristen made a motion to approve the Staff recommendation.  Wanda seconded the motion and all were in favor.</t>
  </si>
  <si>
    <t>Family Invite: Erin Bird.  Staff Recommendation: Full funding at $10,000. Kristen made a motion to approve the Staff recommendation.  Wanda seconded the motion and all were in favor.</t>
  </si>
  <si>
    <t>Family Invite: Steven and Amelia George.  Staff Recommendation: Authorize Dan to approve up to $20,000, after review of their Final Impact Report. Wanda made a motion to approve the Staff recommendation.  Linda seconded the motion and all were in favor.</t>
  </si>
  <si>
    <t>Family Invite: Matt and Kelsey Tracy.  Staff Recommendation: Authorize Dan to approve up to $20,000, pending a conversation about tipping. Wanda made a motion to approve the Staff recommendation.  Linda seconded the motion and all were in favor.</t>
  </si>
  <si>
    <t>Family Invite: Jay Sullivan.  Staff Recommendation: Full funding at $15,000. Wanda made a motion to approve the Staff recommendation.  Linda seconded the motion and all were in favor.</t>
  </si>
  <si>
    <t>Family Invite: Catherine Tracy.  Staff Recommendation: Full funding at $15,000. Wanda made a motion to approve the Staff recommendation.  Linda seconded the motion and all were in favor.</t>
  </si>
  <si>
    <t>Family Invite: Tom Tracy.  Staff Recommendation: Full funding at $15,000. Wanda made a motion to approve the Staff recommendation.  Linda seconded the motion and all were in favor.</t>
  </si>
  <si>
    <t>Family Invite: John and Erica Buckley.  Staff Recommendation: Authorize Dan to approve up to $20,000, after review of their Final Impact Report. Wanda made a motion to approve the Staff recommendation.  Linda seconded the motion and all were in favor.</t>
  </si>
  <si>
    <t>Family Invite: Annie Tracy.  Staff Recommendation: Full funding at $10,000. Wanda made a motion to approve the Staff recommendation.  Linda seconded the motion and all were in favor.</t>
  </si>
  <si>
    <t>Staff Recommendation: Authorize Dan to approve up to $40,000, after a review of their Final Impact Report. Wanda made a motion to approve the Staff recommendation.  Linda seconded the motion and all were in favor.</t>
  </si>
  <si>
    <t>Family Invite: Dan Iovaldi.  Staff Recommendation: Full funding at $10,000. Ben made a motion to approve the Staff recommendation.  Kevin seconded the motion and all were in favor.</t>
  </si>
  <si>
    <t>Family Invite: Brian and Ari Buckley. Staff Recommendation: Full funding at $20,000. Ben made a motion to approve the Staff recommendation.  Kevin seconded the motion and all were in favor.</t>
  </si>
  <si>
    <t>Family Invite: Dick and Adina Tracy.  Staff Recommendation: Authorize Dan to approve up to $30,000, pending a new project budget. Ben made a motion to approve the Staff recommendation.  Kevin seconded the motion and all were in favor.</t>
  </si>
  <si>
    <t>Family Invite: Alex Tracy.  Staff Recommendation: Authorize Dan to approve up to $10,000, pending needed follow-up info. Ben made a motion to approve the Staff recommendation.  Kevin seconded the motion and all were in favor.</t>
  </si>
  <si>
    <t>Family Invite: Louis Clough.  Staff Recommendation: Full funding at $10,000. Ben made a motion to approve the Staff recommendation.  Kevin seconded the motion and all were in favor.</t>
  </si>
  <si>
    <t>Family Invite: Ben Tracy.  Staff Recommendation: Full funding at $10,000. Ben made a motion to approve the Staff recommendation.  Kevin seconded the motion and all were in favor.</t>
  </si>
  <si>
    <t>Staff Recommendation: Full funding at $45,575. Ben made a motion to approve the Staff recommendation.  Kevin seconded the motion and all were in favor.</t>
  </si>
  <si>
    <t>Family Invite: Tim Capestrain.  Staff Recommendation: Full funding at $10,000. Ben made a motion to approve the Staff recommendation.  Kevin seconded the motion and all were in favor.</t>
  </si>
  <si>
    <t>Family Invite: Pat Tracy.  Staff Recommendation: Full funding at $15,000. Kevin made a motion to approve the Staff recommendation.  Kristen seconded the motion and all were in favor.</t>
  </si>
  <si>
    <t>Family Invite: Diana Bittner.  Staff Recommendation: Full funding at $10,000. Kevin made a motion to approve the Staff recommendation.  Kristen seconded the motion and all were in favor.</t>
  </si>
  <si>
    <t>Family Invite: Brian Bittner.  Staff Recommendation: Full funding at $10,000. Kevin made a motion to approve the Staff recommendation.  Kristen seconded the motion and all were in favor.</t>
  </si>
  <si>
    <t>SIG. Staff Recommendation: Full funding at $20,000. Kevin made a motion to approve the Staff recommendation.  Kristen seconded the motion and all were in favor.</t>
  </si>
  <si>
    <t>Board Decision: Smitty made a motion to approve $35,000 immediately for program operations.  Ask them to put together a plan for marketing/staffing/fundraising, then we will consider up to an additional $20,000 in funding.  Authorize TFF staff to approve up to additional $20,000.  Wanda seconded the motion and all were in favor.</t>
  </si>
  <si>
    <t>Family Invite: Rob Tracy.  Youth Committee Recommendation: Full funding at $10,000. Susie made a motion to approve the Youth Committee recommendation.  Linda seconded the motion and all were in favor.</t>
  </si>
  <si>
    <t>Youth Committee Recommendation: Authorize Dan to approve up to $11,000 pending Site Visit. Susie made a motion to approve the Youth Committee recommendation.  Linda seconded the motion and all were in favor.</t>
  </si>
  <si>
    <t>Family Invite: Jaclyn Tracy.  Youth Committee Recommendation: Authorize Dan to approve up to $10,000 after review of their Final Impact Report. Susie made a motion to approve the Youth Committee recommendation.  Linda seconded the motion and all were in favor.</t>
  </si>
  <si>
    <t>Family Invite: Katy Roszhart.  NGAB Recommendation: Full funding at $10,000.  Wanda made a motion to approve all NGAB recommendations.  Ben seconded the motion and all were in favor.</t>
  </si>
  <si>
    <t>Family Invite: Fred Schmidt.  Family Committee Recommendation: Full funding at $15,000. Kevin made a motion to approve the Family Committee recommendation.  Wanda seconded the motion and all were in favor.</t>
  </si>
  <si>
    <t>Family Invite: Natalie Tracy.  Family Committee Recommendation: Full funding at $10,000. Kevin made a motion to approve the Family Committee recommendation.  Wanda seconded the motion and all were in favor.</t>
  </si>
  <si>
    <t>Family Committee Recommendation: Full funding at $15,000. Kevin made a motion to approve the Family Committee recommendation.  Wanda seconded the motion and all were in favor.</t>
  </si>
  <si>
    <t>Family Invite: Kelsey and Travis Cope.  Mental Health Committee Recommendation: Full funding at $20,000. Wanda made a motion to approve the Mental Health Committee recommendation.  Linda seconded the motion and all were in favor.</t>
  </si>
  <si>
    <t>Family Invite: Kenzie Tracy.  Mental Health Committee Recommendation: TBD.  Status update will be provided at the next TFF Board meeting (Kenzie and Nikki are going to do a Site Visit). Wanda made a motion to approve the Mental Health Committee recommendation.  Linda seconded the motion and all were in favor.</t>
  </si>
  <si>
    <t>BC Public Schools Grant Committee Recommendation: Full funding at $4,000. Jean made a motion to approve the BC Public Schools Grant Committee recommendation.  Linda seconded and all were in favor.</t>
  </si>
  <si>
    <t>BC Public Schools Grant Committee Recommendation: Full funding at $3,350. Jean made a motion to approve the BC Public Schools Grant Committee recommendation.  Linda seconded and all were in favor.</t>
  </si>
  <si>
    <t>BC Public Schools Grant Committee Recommendation: Full funding at $14,000. Jean made a motion to approve the BC Public Schools Grant Committee recommendation.  Linda seconded and all were in favor.</t>
  </si>
  <si>
    <t>BC Public Schools Grant Committee Recommendation: Full funding at $31,969. Jean made a motion to approve the BC Public Schools Grant Committee recommendation.  Linda seconded and all were in favor.</t>
  </si>
  <si>
    <t>BC Public Schools Grant Committee Recommendation: Authorize Dan to approve up to $25,280 pending more specifics on their budget. Jean made a motion to approve the BC Public Schools Grant Committee recommendation.  Linda seconded and all were in favor.</t>
  </si>
  <si>
    <t>Catholic Schools Grant Review Committee Recommendation: Authorize Dan to approve up to $30,000 pending Tech Audit. Linda made a motion to approve the Catholic Schools Grant Review Committee recommendation.  Kristen seconded the motion and all were in favor.</t>
  </si>
  <si>
    <t>Catholic Schools Grant Review Committee Recommendation:  Full funding at $30,000. Linda made a motion to approve the Catholic Schools Grant Review Committee recommendation.  Kristen seconded the motion and all were in favor.</t>
  </si>
  <si>
    <t>Catholic Schools Grant Review Committee Recommendation: Full Funding at $30,000. Linda made a motion to approve the Catholic Schools Grant Review Committee recommendation.  Kristen seconded the motion and all were in favor.</t>
  </si>
  <si>
    <t>Staff Recommendation: Authorize Dan to approve up to $30,000, pending Site Visit. Wanda made a motion to approve the Staff recommendation.  Linda seconded the motion and all were in favor. Susie S. abstained from voting due to a conflict of interest.</t>
  </si>
  <si>
    <t>Board Decision:  Smitty made a motion to approve $350,000.  Linda seconded the motion and all were in favor.  We will decide on where the funding should come from (Dorothy Tracy Estate Gift or TFF) at the December board meeting. Susie P. abstained from voting due to a conflict of interest.</t>
  </si>
  <si>
    <t>Family Invite: Don and Wanda Tracy.  Staff Recommendation:  Full funding at $30,000, with a post Site Visit. Kevin made a motion to approve the Staff recommendation.  Kristen seconded the motion and all were in favor. Wanda abstained from voting due to a conflict of interest.</t>
  </si>
  <si>
    <t>Family Invite:  Lauren Tracy.  Staff Recommendation: Authorize Dan to approve up to $15,000, after a review of their Final Impact Report. Wanda made a motion to approve the Staff recommendation.  Linda seconded the motion and all were in favor.  Kevin abstained from voting due to a conflict of interest.</t>
  </si>
  <si>
    <t>Staff Recommendation: Authorize Dan to approve up to $30,310, pending a Site Visit. Kristen made a motion to approve the Staff recommendation.  Wanda seconded the motion and all were in favor.</t>
  </si>
  <si>
    <t>Tech Audit</t>
  </si>
  <si>
    <t>Good Shepherd Family and Children</t>
  </si>
  <si>
    <t>SOS Children's Village Illinois</t>
  </si>
  <si>
    <t>Great Commission Broadcasting Corporation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</si>
</sst>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00_);[Red]\-&quot;$&quot;#,##0.00"/>
    <numFmt numFmtId="167" formatCode="_(&quot;$&quot;* #,##0.0_);_(&quot;$&quot;* \(#,##0.0\);_(&quot;$&quot;* &quot;-&quot;??_);_(@_)"/>
    <numFmt numFmtId="168" formatCode="&quot;$&quot;#,##0.0_);[Red]\-&quot;$&quot;#,##0.0"/>
    <numFmt numFmtId="169" formatCode="&quot;$&quot;#,##0_);[Red]\-&quot;$&quot;#,##0"/>
    <numFmt numFmtId="170" formatCode="&quot;$&quot;#,##0.0_);[Red]\(&quot;$&quot;#,##0.0\)"/>
    <numFmt numFmtId="171" formatCode="mmm\-yy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quot;$&quot;* #,##0.000_);_(&quot;$&quot;* \(#,##0.000\);_(&quot;$&quot;* &quot;-&quot;??_);_(@_)"/>
    <numFmt numFmtId="179" formatCode="_(&quot;$&quot;* #,##0.0000_);_(&quot;$&quot;* \(#,##0.0000\);_(&quot;$&quot;* &quot;-&quot;??_);_(@_)"/>
    <numFmt numFmtId="180" formatCode="\$#,##0.00_);[Red]\-\$#,##0.00"/>
    <numFmt numFmtId="181" formatCode="\$#,##0.0_);[Red]\-\$#,##0.0"/>
    <numFmt numFmtId="182" formatCode="\$#,##0_);[Red]\-\$#,##0"/>
    <numFmt numFmtId="183" formatCode="&quot;$&quot;#,##0.00"/>
    <numFmt numFmtId="184" formatCode="[$-409]dddd\,\ mmmm\ d\,\ yyyy"/>
    <numFmt numFmtId="185" formatCode="&quot;$&quot;#,##0.0"/>
    <numFmt numFmtId="186" formatCode="&quot;$&quot;#,##0"/>
    <numFmt numFmtId="187" formatCode="#,##0.0_);\(#,##0.0\)"/>
    <numFmt numFmtId="188" formatCode="0.0"/>
    <numFmt numFmtId="189" formatCode="&quot;$&quot;#,##0.0_);\(&quot;$&quot;#,##0.0\)"/>
    <numFmt numFmtId="190" formatCode="&quot;$&quot;#,##0;[Red]&quot;$&quot;#,##0"/>
    <numFmt numFmtId="191" formatCode="&quot;$&quot;#,##0.00;[Red]&quot;$&quot;#,##0.00"/>
  </numFmts>
  <fonts count="85">
    <font>
      <sz val="11"/>
      <color theme="1"/>
      <name val="Calibri"/>
      <family val="2"/>
    </font>
    <font>
      <sz val="11"/>
      <color indexed="8"/>
      <name val="Calibri"/>
      <family val="2"/>
    </font>
    <font>
      <sz val="10"/>
      <name val="Arial"/>
      <family val="2"/>
    </font>
    <font>
      <b/>
      <sz val="11"/>
      <color indexed="8"/>
      <name val="Calibri"/>
      <family val="2"/>
    </font>
    <font>
      <sz val="9"/>
      <color indexed="8"/>
      <name val="Calibri"/>
      <family val="2"/>
    </font>
    <font>
      <sz val="9"/>
      <color indexed="10"/>
      <name val="Calibri"/>
      <family val="2"/>
    </font>
    <font>
      <b/>
      <sz val="9"/>
      <color indexed="8"/>
      <name val="Calibri"/>
      <family val="2"/>
    </font>
    <font>
      <sz val="9"/>
      <name val="Calibri"/>
      <family val="2"/>
    </font>
    <font>
      <sz val="10"/>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9"/>
      <name val="Calibri"/>
      <family val="2"/>
    </font>
    <font>
      <sz val="10"/>
      <name val="Calibri"/>
      <family val="2"/>
    </font>
    <font>
      <b/>
      <i/>
      <sz val="10"/>
      <name val="Calibri"/>
      <family val="2"/>
    </font>
    <font>
      <b/>
      <sz val="10"/>
      <name val="Calibri"/>
      <family val="2"/>
    </font>
    <font>
      <b/>
      <sz val="10"/>
      <color indexed="8"/>
      <name val="Calibri"/>
      <family val="2"/>
    </font>
    <font>
      <b/>
      <i/>
      <sz val="10"/>
      <color indexed="8"/>
      <name val="Calibri"/>
      <family val="2"/>
    </font>
    <font>
      <b/>
      <sz val="10"/>
      <color indexed="9"/>
      <name val="Calibri"/>
      <family val="2"/>
    </font>
    <font>
      <b/>
      <sz val="12"/>
      <color indexed="9"/>
      <name val="Calibri"/>
      <family val="2"/>
    </font>
    <font>
      <sz val="11"/>
      <color indexed="56"/>
      <name val="Calibri"/>
      <family val="2"/>
    </font>
    <font>
      <sz val="10"/>
      <color indexed="62"/>
      <name val="Calibri"/>
      <family val="2"/>
    </font>
    <font>
      <sz val="12"/>
      <color indexed="56"/>
      <name val="Calibri"/>
      <family val="2"/>
    </font>
    <font>
      <sz val="8"/>
      <color indexed="8"/>
      <name val="Calibri"/>
      <family val="2"/>
    </font>
    <font>
      <i/>
      <sz val="8"/>
      <color indexed="8"/>
      <name val="Calibri"/>
      <family val="2"/>
    </font>
    <font>
      <b/>
      <sz val="10"/>
      <color indexed="10"/>
      <name val="Calibri"/>
      <family val="2"/>
    </font>
    <font>
      <b/>
      <sz val="11"/>
      <color indexed="63"/>
      <name val="Verdana"/>
      <family val="2"/>
    </font>
    <font>
      <sz val="9"/>
      <color indexed="63"/>
      <name val="Calibri"/>
      <family val="2"/>
    </font>
    <font>
      <b/>
      <sz val="9"/>
      <color indexed="9"/>
      <name val="Calibri"/>
      <family val="2"/>
    </font>
    <font>
      <b/>
      <sz val="9"/>
      <name val="Calibri"/>
      <family val="2"/>
    </font>
    <font>
      <b/>
      <sz val="10"/>
      <color indexed="30"/>
      <name val="Calibri"/>
      <family val="2"/>
    </font>
    <font>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name val="Calibri"/>
      <family val="2"/>
    </font>
    <font>
      <b/>
      <sz val="10"/>
      <color theme="1"/>
      <name val="Calibri"/>
      <family val="2"/>
    </font>
    <font>
      <b/>
      <i/>
      <sz val="10"/>
      <color theme="1"/>
      <name val="Calibri"/>
      <family val="2"/>
    </font>
    <font>
      <b/>
      <sz val="10"/>
      <color theme="0"/>
      <name val="Calibri"/>
      <family val="2"/>
    </font>
    <font>
      <b/>
      <sz val="12"/>
      <color theme="0"/>
      <name val="Calibri"/>
      <family val="2"/>
    </font>
    <font>
      <sz val="11"/>
      <color rgb="FF1F497D"/>
      <name val="Calibri"/>
      <family val="2"/>
    </font>
    <font>
      <sz val="9"/>
      <color theme="1"/>
      <name val="Calibri"/>
      <family val="2"/>
    </font>
    <font>
      <sz val="10"/>
      <color rgb="FF4F81BD"/>
      <name val="Calibri"/>
      <family val="2"/>
    </font>
    <font>
      <sz val="12"/>
      <color rgb="FF1F497D"/>
      <name val="Calibri"/>
      <family val="2"/>
    </font>
    <font>
      <sz val="8"/>
      <color theme="1"/>
      <name val="Calibri"/>
      <family val="2"/>
    </font>
    <font>
      <i/>
      <sz val="8"/>
      <color theme="1"/>
      <name val="Calibri"/>
      <family val="2"/>
    </font>
    <font>
      <b/>
      <sz val="10"/>
      <color rgb="FFFF0000"/>
      <name val="Calibri"/>
      <family val="2"/>
    </font>
    <font>
      <b/>
      <sz val="11"/>
      <color rgb="FF222222"/>
      <name val="Verdana"/>
      <family val="2"/>
    </font>
    <font>
      <sz val="9"/>
      <color rgb="FF474C55"/>
      <name val="Calibri"/>
      <family val="2"/>
    </font>
    <font>
      <b/>
      <sz val="9"/>
      <color theme="0"/>
      <name val="Calibri"/>
      <family val="2"/>
    </font>
    <font>
      <b/>
      <sz val="9"/>
      <color theme="1"/>
      <name val="Calibri"/>
      <family val="2"/>
    </font>
    <font>
      <b/>
      <sz val="10"/>
      <color rgb="FF0070C0"/>
      <name val="Calibri"/>
      <family val="2"/>
    </font>
    <font>
      <sz val="10"/>
      <color rgb="FF00B050"/>
      <name val="Calibri"/>
      <family val="2"/>
    </font>
    <font>
      <sz val="10"/>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7ACCDC"/>
        <bgColor indexed="64"/>
      </patternFill>
    </fill>
    <fill>
      <patternFill patternType="solid">
        <fgColor rgb="FF0070C0"/>
        <bgColor indexed="64"/>
      </patternFill>
    </fill>
    <fill>
      <patternFill patternType="solid">
        <fgColor rgb="FFFFC000"/>
        <bgColor indexed="64"/>
      </patternFill>
    </fill>
    <fill>
      <patternFill patternType="solid">
        <fgColor rgb="FFFFFF00"/>
        <bgColor indexed="64"/>
      </patternFill>
    </fill>
    <fill>
      <patternFill patternType="solid">
        <fgColor rgb="FF7030A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bottom style="thin"/>
    </border>
    <border>
      <left style="medium"/>
      <right/>
      <top>
        <color indexed="63"/>
      </top>
      <bottom style="medium"/>
    </border>
    <border>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color indexed="63"/>
      </right>
      <top>
        <color indexed="63"/>
      </top>
      <bottom style="thin"/>
    </border>
    <border>
      <left style="thin"/>
      <right>
        <color indexed="63"/>
      </right>
      <top style="thin"/>
      <bottom/>
    </border>
    <border>
      <left style="thin"/>
      <right>
        <color indexed="63"/>
      </right>
      <top style="thin"/>
      <bottom style="thin"/>
    </border>
    <border>
      <left style="thin"/>
      <right>
        <color indexed="63"/>
      </right>
      <top/>
      <bottom style="thin"/>
    </border>
    <border>
      <left>
        <color indexed="63"/>
      </left>
      <right style="thin"/>
      <top style="thin"/>
      <bottom style="thin"/>
    </border>
    <border>
      <left style="medium"/>
      <right>
        <color indexed="63"/>
      </right>
      <top>
        <color indexed="63"/>
      </top>
      <bottom>
        <color indexed="63"/>
      </bottom>
    </border>
    <border>
      <left style="thin"/>
      <right style="thin"/>
      <top/>
      <bottom>
        <color indexed="63"/>
      </bottom>
    </border>
    <border>
      <left style="medium"/>
      <right/>
      <top style="medium"/>
      <bottom>
        <color indexed="63"/>
      </bottom>
    </border>
    <border>
      <left/>
      <right style="medium"/>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right/>
      <top style="medium"/>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31">
    <xf numFmtId="0" fontId="0" fillId="0" borderId="0" xfId="0" applyFont="1" applyAlignment="1">
      <alignment/>
    </xf>
    <xf numFmtId="0" fontId="65" fillId="0" borderId="10" xfId="0" applyFont="1" applyFill="1" applyBorder="1" applyAlignment="1" applyProtection="1">
      <alignment horizontal="left" vertical="top" wrapText="1"/>
      <protection locked="0"/>
    </xf>
    <xf numFmtId="0" fontId="65" fillId="0" borderId="10" xfId="0" applyFont="1" applyFill="1" applyBorder="1" applyAlignment="1">
      <alignment/>
    </xf>
    <xf numFmtId="0" fontId="65" fillId="0" borderId="10" xfId="0" applyFont="1" applyFill="1" applyBorder="1" applyAlignment="1">
      <alignment wrapText="1"/>
    </xf>
    <xf numFmtId="164" fontId="65" fillId="0" borderId="10" xfId="44" applyNumberFormat="1" applyFont="1" applyFill="1" applyBorder="1" applyAlignment="1">
      <alignment/>
    </xf>
    <xf numFmtId="0" fontId="65" fillId="0" borderId="0" xfId="0" applyFont="1" applyAlignment="1">
      <alignment/>
    </xf>
    <xf numFmtId="14" fontId="65" fillId="0" borderId="10" xfId="0" applyNumberFormat="1" applyFont="1" applyFill="1" applyBorder="1" applyAlignment="1">
      <alignment/>
    </xf>
    <xf numFmtId="164" fontId="65" fillId="0" borderId="10" xfId="44" applyNumberFormat="1" applyFont="1" applyBorder="1" applyAlignment="1">
      <alignment/>
    </xf>
    <xf numFmtId="0" fontId="66" fillId="0" borderId="0" xfId="0" applyFont="1" applyFill="1" applyAlignment="1">
      <alignment/>
    </xf>
    <xf numFmtId="0" fontId="65" fillId="0" borderId="0" xfId="0" applyFont="1" applyFill="1" applyAlignment="1">
      <alignment/>
    </xf>
    <xf numFmtId="164" fontId="65" fillId="0" borderId="10" xfId="44" applyNumberFormat="1" applyFont="1" applyFill="1" applyBorder="1" applyAlignment="1">
      <alignment horizontal="center"/>
    </xf>
    <xf numFmtId="164" fontId="65" fillId="0" borderId="0" xfId="44" applyNumberFormat="1" applyFont="1" applyAlignment="1">
      <alignment/>
    </xf>
    <xf numFmtId="164" fontId="28" fillId="0" borderId="10" xfId="44" applyNumberFormat="1" applyFont="1" applyFill="1" applyBorder="1" applyAlignment="1">
      <alignment/>
    </xf>
    <xf numFmtId="164" fontId="65" fillId="0" borderId="10" xfId="44" applyNumberFormat="1" applyFont="1" applyFill="1" applyBorder="1" applyAlignment="1">
      <alignment horizontal="left" indent="2"/>
    </xf>
    <xf numFmtId="0" fontId="28" fillId="0" borderId="10" xfId="59" applyFont="1" applyFill="1" applyBorder="1" applyAlignment="1" applyProtection="1">
      <alignment horizontal="left" vertical="top" wrapText="1"/>
      <protection locked="0"/>
    </xf>
    <xf numFmtId="0" fontId="65" fillId="0" borderId="10" xfId="0" applyFont="1" applyBorder="1" applyAlignment="1">
      <alignment/>
    </xf>
    <xf numFmtId="0" fontId="28" fillId="0" borderId="10" xfId="59" applyFont="1" applyFill="1" applyBorder="1" applyAlignment="1">
      <alignment horizontal="left" vertical="center"/>
      <protection/>
    </xf>
    <xf numFmtId="0" fontId="65" fillId="0" borderId="11" xfId="0" applyFont="1" applyFill="1" applyBorder="1" applyAlignment="1">
      <alignment horizontal="left"/>
    </xf>
    <xf numFmtId="0" fontId="29" fillId="0" borderId="11" xfId="59" applyFont="1" applyFill="1" applyBorder="1">
      <alignment/>
      <protection/>
    </xf>
    <xf numFmtId="6" fontId="30" fillId="0" borderId="11" xfId="46" applyNumberFormat="1" applyFont="1" applyFill="1" applyBorder="1" applyAlignment="1">
      <alignment/>
    </xf>
    <xf numFmtId="164" fontId="67" fillId="0" borderId="11" xfId="44" applyNumberFormat="1" applyFont="1" applyBorder="1" applyAlignment="1">
      <alignment/>
    </xf>
    <xf numFmtId="0" fontId="67" fillId="33" borderId="12" xfId="0" applyFont="1" applyFill="1" applyBorder="1" applyAlignment="1">
      <alignment/>
    </xf>
    <xf numFmtId="6" fontId="30" fillId="0" borderId="0" xfId="60" applyNumberFormat="1" applyFont="1" applyFill="1" applyBorder="1" applyAlignment="1">
      <alignment horizontal="right"/>
      <protection/>
    </xf>
    <xf numFmtId="6" fontId="65" fillId="33" borderId="13" xfId="0" applyNumberFormat="1" applyFont="1" applyFill="1" applyBorder="1" applyAlignment="1">
      <alignment/>
    </xf>
    <xf numFmtId="6" fontId="65" fillId="0" borderId="0" xfId="0" applyNumberFormat="1" applyFont="1" applyFill="1" applyBorder="1" applyAlignment="1">
      <alignment/>
    </xf>
    <xf numFmtId="164" fontId="65" fillId="0" borderId="14" xfId="44" applyNumberFormat="1" applyFont="1" applyFill="1" applyBorder="1" applyAlignment="1">
      <alignment/>
    </xf>
    <xf numFmtId="0" fontId="65" fillId="0" borderId="14" xfId="0" applyFont="1" applyFill="1" applyBorder="1" applyAlignment="1">
      <alignment/>
    </xf>
    <xf numFmtId="0" fontId="65" fillId="0" borderId="11" xfId="0" applyFont="1" applyFill="1" applyBorder="1" applyAlignment="1">
      <alignment/>
    </xf>
    <xf numFmtId="164" fontId="65" fillId="0" borderId="11" xfId="44" applyNumberFormat="1" applyFont="1" applyFill="1" applyBorder="1" applyAlignment="1">
      <alignment/>
    </xf>
    <xf numFmtId="164" fontId="65" fillId="34" borderId="11" xfId="44" applyNumberFormat="1" applyFont="1" applyFill="1" applyBorder="1" applyAlignment="1">
      <alignment/>
    </xf>
    <xf numFmtId="0" fontId="65" fillId="34" borderId="11" xfId="0" applyFont="1" applyFill="1" applyBorder="1" applyAlignment="1">
      <alignment/>
    </xf>
    <xf numFmtId="164" fontId="65" fillId="0" borderId="11" xfId="44" applyNumberFormat="1" applyFont="1" applyBorder="1" applyAlignment="1">
      <alignment/>
    </xf>
    <xf numFmtId="0" fontId="28" fillId="0" borderId="11" xfId="59" applyFont="1" applyFill="1" applyBorder="1" applyAlignment="1">
      <alignment horizontal="left" vertical="center"/>
      <protection/>
    </xf>
    <xf numFmtId="165" fontId="65" fillId="0" borderId="0" xfId="0" applyNumberFormat="1" applyFont="1" applyAlignment="1">
      <alignment/>
    </xf>
    <xf numFmtId="3" fontId="65" fillId="0" borderId="0" xfId="0" applyNumberFormat="1" applyFont="1" applyAlignment="1">
      <alignment/>
    </xf>
    <xf numFmtId="0" fontId="65" fillId="0" borderId="11" xfId="0" applyFont="1" applyFill="1" applyBorder="1" applyAlignment="1">
      <alignment wrapText="1"/>
    </xf>
    <xf numFmtId="0" fontId="67" fillId="33" borderId="15" xfId="0" applyFont="1" applyFill="1" applyBorder="1" applyAlignment="1">
      <alignment/>
    </xf>
    <xf numFmtId="6" fontId="65" fillId="33" borderId="16" xfId="0" applyNumberFormat="1" applyFont="1" applyFill="1" applyBorder="1" applyAlignment="1">
      <alignment/>
    </xf>
    <xf numFmtId="0" fontId="65" fillId="0" borderId="14" xfId="0" applyFont="1" applyFill="1" applyBorder="1" applyAlignment="1">
      <alignment wrapText="1"/>
    </xf>
    <xf numFmtId="0" fontId="68" fillId="35" borderId="15" xfId="0" applyFont="1" applyFill="1" applyBorder="1" applyAlignment="1">
      <alignment/>
    </xf>
    <xf numFmtId="164" fontId="65" fillId="35" borderId="17" xfId="44" applyNumberFormat="1" applyFont="1" applyFill="1" applyBorder="1" applyAlignment="1">
      <alignment/>
    </xf>
    <xf numFmtId="0" fontId="68" fillId="35" borderId="12" xfId="0" applyFont="1" applyFill="1" applyBorder="1" applyAlignment="1">
      <alignment/>
    </xf>
    <xf numFmtId="164" fontId="65" fillId="35" borderId="18" xfId="44" applyNumberFormat="1" applyFont="1" applyFill="1" applyBorder="1" applyAlignment="1">
      <alignment/>
    </xf>
    <xf numFmtId="0" fontId="67" fillId="35" borderId="12" xfId="0" applyFont="1" applyFill="1" applyBorder="1" applyAlignment="1">
      <alignment/>
    </xf>
    <xf numFmtId="0" fontId="69" fillId="24" borderId="10" xfId="59" applyFont="1" applyFill="1" applyBorder="1">
      <alignment/>
      <protection/>
    </xf>
    <xf numFmtId="0" fontId="70" fillId="24" borderId="19" xfId="0" applyFont="1" applyFill="1" applyBorder="1" applyAlignment="1">
      <alignment/>
    </xf>
    <xf numFmtId="6" fontId="70" fillId="24" borderId="20" xfId="0" applyNumberFormat="1" applyFont="1" applyFill="1" applyBorder="1" applyAlignment="1">
      <alignment/>
    </xf>
    <xf numFmtId="0" fontId="65" fillId="0" borderId="0" xfId="0" applyFont="1" applyFill="1" applyAlignment="1">
      <alignment wrapText="1"/>
    </xf>
    <xf numFmtId="0" fontId="67" fillId="0" borderId="0" xfId="0" applyFont="1" applyFill="1" applyBorder="1" applyAlignment="1">
      <alignment/>
    </xf>
    <xf numFmtId="0" fontId="69" fillId="24" borderId="11" xfId="0" applyFont="1" applyFill="1" applyBorder="1" applyAlignment="1">
      <alignment/>
    </xf>
    <xf numFmtId="6" fontId="66" fillId="24" borderId="11" xfId="0" applyNumberFormat="1" applyFont="1" applyFill="1" applyBorder="1" applyAlignment="1">
      <alignment/>
    </xf>
    <xf numFmtId="0" fontId="69" fillId="24" borderId="12" xfId="60" applyFont="1" applyFill="1" applyBorder="1">
      <alignment/>
      <protection/>
    </xf>
    <xf numFmtId="0" fontId="69" fillId="24" borderId="19" xfId="60" applyFont="1" applyFill="1" applyBorder="1">
      <alignment/>
      <protection/>
    </xf>
    <xf numFmtId="6" fontId="69" fillId="24" borderId="20" xfId="60" applyNumberFormat="1" applyFont="1" applyFill="1" applyBorder="1" applyAlignment="1">
      <alignment horizontal="right"/>
      <protection/>
    </xf>
    <xf numFmtId="6" fontId="65" fillId="33" borderId="21" xfId="0" applyNumberFormat="1" applyFont="1" applyFill="1" applyBorder="1" applyAlignment="1">
      <alignment/>
    </xf>
    <xf numFmtId="164" fontId="65" fillId="33" borderId="21" xfId="0" applyNumberFormat="1" applyFont="1" applyFill="1" applyBorder="1" applyAlignment="1">
      <alignment/>
    </xf>
    <xf numFmtId="164" fontId="65" fillId="33" borderId="20" xfId="0" applyNumberFormat="1" applyFont="1" applyFill="1" applyBorder="1" applyAlignment="1">
      <alignment/>
    </xf>
    <xf numFmtId="0" fontId="67" fillId="9" borderId="15" xfId="0" applyFont="1" applyFill="1" applyBorder="1" applyAlignment="1">
      <alignment/>
    </xf>
    <xf numFmtId="164" fontId="65" fillId="9" borderId="17" xfId="44" applyNumberFormat="1" applyFont="1" applyFill="1" applyBorder="1" applyAlignment="1">
      <alignment/>
    </xf>
    <xf numFmtId="0" fontId="67" fillId="9" borderId="12" xfId="0" applyFont="1" applyFill="1" applyBorder="1" applyAlignment="1">
      <alignment/>
    </xf>
    <xf numFmtId="164" fontId="65" fillId="9" borderId="18" xfId="44" applyNumberFormat="1" applyFont="1" applyFill="1" applyBorder="1" applyAlignment="1">
      <alignment/>
    </xf>
    <xf numFmtId="165" fontId="65" fillId="9" borderId="17" xfId="0" applyNumberFormat="1" applyFont="1" applyFill="1" applyBorder="1" applyAlignment="1">
      <alignment/>
    </xf>
    <xf numFmtId="165" fontId="65" fillId="35" borderId="17" xfId="0" applyNumberFormat="1" applyFont="1" applyFill="1" applyBorder="1" applyAlignment="1">
      <alignment/>
    </xf>
    <xf numFmtId="165" fontId="65" fillId="0" borderId="22" xfId="0" applyNumberFormat="1" applyFont="1" applyFill="1" applyBorder="1" applyAlignment="1">
      <alignment/>
    </xf>
    <xf numFmtId="165" fontId="65" fillId="0" borderId="23" xfId="0" applyNumberFormat="1" applyFont="1" applyFill="1" applyBorder="1" applyAlignment="1">
      <alignment/>
    </xf>
    <xf numFmtId="165" fontId="65" fillId="35" borderId="18" xfId="0" applyNumberFormat="1" applyFont="1" applyFill="1" applyBorder="1" applyAlignment="1">
      <alignment/>
    </xf>
    <xf numFmtId="165" fontId="65" fillId="0" borderId="24" xfId="0" applyNumberFormat="1" applyFont="1" applyFill="1" applyBorder="1" applyAlignment="1">
      <alignment/>
    </xf>
    <xf numFmtId="165" fontId="65" fillId="0" borderId="25" xfId="0" applyNumberFormat="1" applyFont="1" applyFill="1" applyBorder="1" applyAlignment="1">
      <alignment/>
    </xf>
    <xf numFmtId="165" fontId="65" fillId="34" borderId="23" xfId="0" applyNumberFormat="1" applyFont="1" applyFill="1" applyBorder="1" applyAlignment="1">
      <alignment/>
    </xf>
    <xf numFmtId="165" fontId="65" fillId="9" borderId="18" xfId="0" applyNumberFormat="1" applyFont="1" applyFill="1" applyBorder="1" applyAlignment="1">
      <alignment/>
    </xf>
    <xf numFmtId="14" fontId="65" fillId="0" borderId="24" xfId="0" applyNumberFormat="1" applyFont="1" applyFill="1" applyBorder="1" applyAlignment="1">
      <alignment/>
    </xf>
    <xf numFmtId="165" fontId="65" fillId="0" borderId="23" xfId="0" applyNumberFormat="1" applyFont="1" applyBorder="1" applyAlignment="1">
      <alignment/>
    </xf>
    <xf numFmtId="165" fontId="65" fillId="0" borderId="24" xfId="0" applyNumberFormat="1" applyFont="1" applyBorder="1" applyAlignment="1">
      <alignment/>
    </xf>
    <xf numFmtId="165" fontId="69" fillId="24" borderId="10" xfId="0" applyNumberFormat="1" applyFont="1" applyFill="1" applyBorder="1" applyAlignment="1">
      <alignment horizontal="center" wrapText="1"/>
    </xf>
    <xf numFmtId="0" fontId="71" fillId="0" borderId="10" xfId="0" applyFont="1" applyBorder="1" applyAlignment="1">
      <alignment/>
    </xf>
    <xf numFmtId="0" fontId="72" fillId="0" borderId="10" xfId="0" applyFont="1" applyFill="1" applyBorder="1" applyAlignment="1">
      <alignment/>
    </xf>
    <xf numFmtId="0" fontId="73" fillId="0" borderId="10" xfId="0" applyFont="1" applyFill="1" applyBorder="1" applyAlignment="1">
      <alignment/>
    </xf>
    <xf numFmtId="0" fontId="74" fillId="0" borderId="10" xfId="0" applyFont="1" applyBorder="1" applyAlignment="1">
      <alignment/>
    </xf>
    <xf numFmtId="0" fontId="66" fillId="0" borderId="10" xfId="0" applyFont="1" applyFill="1" applyBorder="1" applyAlignment="1">
      <alignment/>
    </xf>
    <xf numFmtId="0" fontId="75" fillId="0" borderId="10" xfId="0" applyFont="1" applyBorder="1" applyAlignment="1">
      <alignment/>
    </xf>
    <xf numFmtId="0" fontId="76" fillId="0" borderId="10" xfId="0" applyFont="1" applyBorder="1" applyAlignment="1">
      <alignment/>
    </xf>
    <xf numFmtId="0" fontId="65" fillId="0" borderId="14" xfId="0" applyFont="1" applyBorder="1" applyAlignment="1">
      <alignment/>
    </xf>
    <xf numFmtId="0" fontId="69" fillId="24" borderId="10" xfId="0" applyFont="1" applyFill="1" applyBorder="1" applyAlignment="1">
      <alignment/>
    </xf>
    <xf numFmtId="164" fontId="69" fillId="24" borderId="10" xfId="44" applyNumberFormat="1" applyFont="1" applyFill="1" applyBorder="1" applyAlignment="1">
      <alignment horizontal="center" wrapText="1"/>
    </xf>
    <xf numFmtId="165" fontId="65" fillId="0" borderId="10" xfId="0" applyNumberFormat="1" applyFont="1" applyBorder="1" applyAlignment="1">
      <alignment/>
    </xf>
    <xf numFmtId="0" fontId="77" fillId="0" borderId="10" xfId="0" applyFont="1" applyFill="1" applyBorder="1" applyAlignment="1">
      <alignment/>
    </xf>
    <xf numFmtId="0" fontId="28" fillId="0" borderId="10" xfId="0" applyFont="1" applyBorder="1" applyAlignment="1">
      <alignment/>
    </xf>
    <xf numFmtId="44" fontId="69" fillId="35" borderId="10" xfId="46" applyFont="1" applyFill="1" applyBorder="1" applyAlignment="1">
      <alignment horizontal="center" wrapText="1"/>
    </xf>
    <xf numFmtId="44" fontId="69" fillId="19" borderId="10" xfId="46" applyFont="1" applyFill="1" applyBorder="1" applyAlignment="1">
      <alignment horizontal="center" wrapText="1"/>
    </xf>
    <xf numFmtId="0" fontId="69" fillId="19" borderId="10" xfId="0" applyFont="1" applyFill="1" applyBorder="1" applyAlignment="1">
      <alignment horizontal="center" wrapText="1"/>
    </xf>
    <xf numFmtId="0" fontId="69" fillId="17" borderId="10" xfId="0" applyFont="1" applyFill="1" applyBorder="1" applyAlignment="1">
      <alignment horizontal="center" wrapText="1"/>
    </xf>
    <xf numFmtId="0" fontId="69" fillId="15" borderId="10" xfId="0" applyFont="1" applyFill="1" applyBorder="1" applyAlignment="1">
      <alignment horizontal="center" wrapText="1"/>
    </xf>
    <xf numFmtId="44" fontId="69" fillId="36" borderId="10" xfId="46" applyFont="1" applyFill="1" applyBorder="1" applyAlignment="1">
      <alignment horizontal="center" wrapText="1"/>
    </xf>
    <xf numFmtId="164" fontId="26" fillId="0" borderId="10" xfId="44" applyNumberFormat="1" applyFont="1" applyFill="1" applyBorder="1" applyAlignment="1">
      <alignment/>
    </xf>
    <xf numFmtId="0" fontId="0" fillId="0" borderId="10" xfId="0" applyFill="1" applyBorder="1" applyAlignment="1">
      <alignment horizontal="left" vertical="top"/>
    </xf>
    <xf numFmtId="0" fontId="72" fillId="0" borderId="10" xfId="0" applyFont="1" applyBorder="1" applyAlignment="1">
      <alignment wrapText="1"/>
    </xf>
    <xf numFmtId="165" fontId="65" fillId="0" borderId="10" xfId="0" applyNumberFormat="1" applyFont="1" applyFill="1" applyBorder="1" applyAlignment="1">
      <alignment/>
    </xf>
    <xf numFmtId="0" fontId="26" fillId="0" borderId="14" xfId="0" applyFont="1" applyFill="1" applyBorder="1" applyAlignment="1">
      <alignment/>
    </xf>
    <xf numFmtId="164" fontId="26" fillId="0" borderId="14" xfId="44" applyNumberFormat="1" applyFont="1" applyFill="1" applyBorder="1" applyAlignment="1">
      <alignment/>
    </xf>
    <xf numFmtId="164" fontId="28" fillId="0" borderId="14" xfId="44" applyNumberFormat="1" applyFont="1" applyFill="1" applyBorder="1" applyAlignment="1">
      <alignment/>
    </xf>
    <xf numFmtId="0" fontId="65" fillId="0" borderId="14" xfId="0" applyFont="1" applyFill="1" applyBorder="1" applyAlignment="1" applyProtection="1">
      <alignment horizontal="left" vertical="top" wrapText="1"/>
      <protection locked="0"/>
    </xf>
    <xf numFmtId="0" fontId="77" fillId="0" borderId="10" xfId="0" applyFont="1" applyBorder="1" applyAlignment="1">
      <alignment/>
    </xf>
    <xf numFmtId="0" fontId="65" fillId="0" borderId="26" xfId="0" applyFont="1" applyBorder="1" applyAlignment="1">
      <alignment/>
    </xf>
    <xf numFmtId="0" fontId="67" fillId="0" borderId="26" xfId="0" applyFont="1" applyBorder="1" applyAlignment="1">
      <alignment/>
    </xf>
    <xf numFmtId="0" fontId="65" fillId="0" borderId="11" xfId="0" applyFont="1" applyBorder="1" applyAlignment="1">
      <alignment/>
    </xf>
    <xf numFmtId="44" fontId="65" fillId="0" borderId="10" xfId="44" applyNumberFormat="1" applyFont="1" applyFill="1" applyBorder="1" applyAlignment="1">
      <alignment/>
    </xf>
    <xf numFmtId="0" fontId="77" fillId="0" borderId="14" xfId="0" applyFont="1" applyBorder="1" applyAlignment="1">
      <alignment/>
    </xf>
    <xf numFmtId="0" fontId="67" fillId="35" borderId="27" xfId="0" applyFont="1" applyFill="1" applyBorder="1" applyAlignment="1">
      <alignment/>
    </xf>
    <xf numFmtId="164" fontId="65" fillId="35" borderId="0" xfId="44" applyNumberFormat="1" applyFont="1" applyFill="1" applyBorder="1" applyAlignment="1">
      <alignment/>
    </xf>
    <xf numFmtId="165" fontId="65" fillId="35" borderId="0" xfId="0" applyNumberFormat="1" applyFont="1" applyFill="1" applyBorder="1" applyAlignment="1">
      <alignment/>
    </xf>
    <xf numFmtId="0" fontId="67" fillId="0" borderId="10" xfId="0" applyFont="1" applyFill="1" applyBorder="1" applyAlignment="1">
      <alignment/>
    </xf>
    <xf numFmtId="0" fontId="0" fillId="0" borderId="0" xfId="0" applyAlignment="1">
      <alignment vertical="center"/>
    </xf>
    <xf numFmtId="0" fontId="78" fillId="0" borderId="0" xfId="0" applyFont="1" applyAlignment="1">
      <alignment vertical="center"/>
    </xf>
    <xf numFmtId="0" fontId="65" fillId="0" borderId="28" xfId="0" applyFont="1" applyFill="1" applyBorder="1" applyAlignment="1">
      <alignment/>
    </xf>
    <xf numFmtId="164" fontId="65" fillId="0" borderId="28" xfId="44" applyNumberFormat="1" applyFont="1" applyFill="1" applyBorder="1" applyAlignment="1">
      <alignment/>
    </xf>
    <xf numFmtId="0" fontId="72" fillId="0" borderId="10" xfId="0" applyFont="1" applyFill="1" applyBorder="1" applyAlignment="1">
      <alignment wrapText="1"/>
    </xf>
    <xf numFmtId="0" fontId="79" fillId="0" borderId="10" xfId="0" applyFont="1" applyFill="1" applyBorder="1" applyAlignment="1">
      <alignment horizontal="left" vertical="top" wrapText="1"/>
    </xf>
    <xf numFmtId="0" fontId="72" fillId="0" borderId="10" xfId="0" applyFont="1" applyBorder="1" applyAlignment="1">
      <alignment/>
    </xf>
    <xf numFmtId="0" fontId="72" fillId="0" borderId="0" xfId="0" applyFont="1" applyAlignment="1">
      <alignment/>
    </xf>
    <xf numFmtId="0" fontId="72" fillId="0" borderId="10" xfId="0" applyFont="1" applyFill="1" applyBorder="1" applyAlignment="1">
      <alignment vertical="top" wrapText="1"/>
    </xf>
    <xf numFmtId="0" fontId="72" fillId="0" borderId="11" xfId="0" applyFont="1" applyFill="1" applyBorder="1" applyAlignment="1">
      <alignment wrapText="1"/>
    </xf>
    <xf numFmtId="0" fontId="72" fillId="0" borderId="11" xfId="0" applyFont="1" applyBorder="1" applyAlignment="1">
      <alignment/>
    </xf>
    <xf numFmtId="0" fontId="72" fillId="33" borderId="10" xfId="0" applyFont="1" applyFill="1" applyBorder="1" applyAlignment="1">
      <alignment/>
    </xf>
    <xf numFmtId="164" fontId="80" fillId="24" borderId="28" xfId="44" applyNumberFormat="1" applyFont="1" applyFill="1" applyBorder="1" applyAlignment="1" applyProtection="1">
      <alignment horizontal="center" vertical="top" wrapText="1"/>
      <protection locked="0"/>
    </xf>
    <xf numFmtId="0" fontId="80" fillId="22" borderId="0" xfId="0" applyFont="1" applyFill="1" applyAlignment="1">
      <alignment horizontal="center"/>
    </xf>
    <xf numFmtId="44" fontId="80" fillId="22" borderId="11" xfId="44" applyFont="1" applyFill="1" applyBorder="1" applyAlignment="1">
      <alignment horizontal="center" wrapText="1"/>
    </xf>
    <xf numFmtId="164" fontId="80" fillId="22" borderId="10" xfId="44" applyNumberFormat="1" applyFont="1" applyFill="1" applyBorder="1" applyAlignment="1">
      <alignment horizontal="center" wrapText="1"/>
    </xf>
    <xf numFmtId="164" fontId="80" fillId="22" borderId="11" xfId="44" applyNumberFormat="1" applyFont="1" applyFill="1" applyBorder="1" applyAlignment="1">
      <alignment horizontal="center" wrapText="1"/>
    </xf>
    <xf numFmtId="0" fontId="80" fillId="22" borderId="10" xfId="0" applyFont="1" applyFill="1" applyBorder="1" applyAlignment="1">
      <alignment horizontal="center"/>
    </xf>
    <xf numFmtId="37" fontId="80" fillId="22" borderId="0" xfId="44" applyNumberFormat="1" applyFont="1" applyFill="1" applyAlignment="1">
      <alignment horizontal="center"/>
    </xf>
    <xf numFmtId="1" fontId="80" fillId="22" borderId="0" xfId="0" applyNumberFormat="1" applyFont="1" applyFill="1" applyAlignment="1">
      <alignment horizontal="center"/>
    </xf>
    <xf numFmtId="0" fontId="63" fillId="18" borderId="29" xfId="0" applyFont="1" applyFill="1" applyBorder="1" applyAlignment="1">
      <alignment/>
    </xf>
    <xf numFmtId="0" fontId="63" fillId="18" borderId="30"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164" fontId="0" fillId="0" borderId="33" xfId="44" applyNumberFormat="1" applyFont="1" applyBorder="1" applyAlignment="1">
      <alignment/>
    </xf>
    <xf numFmtId="164" fontId="0" fillId="0" borderId="34" xfId="44" applyNumberFormat="1" applyFont="1" applyBorder="1" applyAlignment="1">
      <alignment/>
    </xf>
    <xf numFmtId="37" fontId="0" fillId="0" borderId="33" xfId="0" applyNumberFormat="1" applyFont="1" applyBorder="1" applyAlignment="1">
      <alignment horizontal="right"/>
    </xf>
    <xf numFmtId="164" fontId="80" fillId="22" borderId="28" xfId="44" applyNumberFormat="1" applyFont="1" applyFill="1" applyBorder="1" applyAlignment="1" applyProtection="1">
      <alignment horizontal="center" vertical="top" wrapText="1"/>
      <protection locked="0"/>
    </xf>
    <xf numFmtId="164" fontId="80" fillId="37" borderId="28" xfId="44" applyNumberFormat="1" applyFont="1" applyFill="1" applyBorder="1" applyAlignment="1" applyProtection="1">
      <alignment horizontal="center" vertical="top" wrapText="1"/>
      <protection locked="0"/>
    </xf>
    <xf numFmtId="164" fontId="0" fillId="0" borderId="33" xfId="44" applyNumberFormat="1" applyFont="1" applyBorder="1" applyAlignment="1">
      <alignment horizontal="right"/>
    </xf>
    <xf numFmtId="0" fontId="28" fillId="0" borderId="14" xfId="59" applyFont="1" applyFill="1" applyBorder="1" applyAlignment="1">
      <alignment horizontal="left" vertical="center"/>
      <protection/>
    </xf>
    <xf numFmtId="44" fontId="65" fillId="0" borderId="11" xfId="44" applyNumberFormat="1" applyFont="1" applyFill="1" applyBorder="1" applyAlignment="1">
      <alignment/>
    </xf>
    <xf numFmtId="0" fontId="26" fillId="0" borderId="10" xfId="0" applyFont="1" applyFill="1" applyBorder="1" applyAlignment="1">
      <alignment/>
    </xf>
    <xf numFmtId="164" fontId="26" fillId="0" borderId="11" xfId="44" applyNumberFormat="1" applyFont="1" applyFill="1" applyBorder="1" applyAlignment="1">
      <alignment/>
    </xf>
    <xf numFmtId="0" fontId="26" fillId="0" borderId="10" xfId="0" applyFont="1" applyFill="1" applyBorder="1" applyAlignment="1">
      <alignment wrapText="1"/>
    </xf>
    <xf numFmtId="0" fontId="28" fillId="0" borderId="10" xfId="59" applyFont="1" applyFill="1" applyBorder="1" applyAlignment="1" applyProtection="1">
      <alignment horizontal="left" vertical="top"/>
      <protection locked="0"/>
    </xf>
    <xf numFmtId="0" fontId="72" fillId="0" borderId="11" xfId="0" applyFont="1" applyBorder="1" applyAlignment="1">
      <alignment wrapText="1"/>
    </xf>
    <xf numFmtId="0" fontId="80" fillId="24" borderId="28" xfId="59" applyFont="1" applyFill="1" applyBorder="1" applyAlignment="1" applyProtection="1">
      <alignment horizontal="center" vertical="top" wrapText="1"/>
      <protection locked="0"/>
    </xf>
    <xf numFmtId="0" fontId="72" fillId="0" borderId="0" xfId="0" applyFont="1" applyAlignment="1">
      <alignment horizontal="center"/>
    </xf>
    <xf numFmtId="164" fontId="72" fillId="0" borderId="10" xfId="44" applyNumberFormat="1" applyFont="1" applyFill="1" applyBorder="1" applyAlignment="1">
      <alignment horizontal="right"/>
    </xf>
    <xf numFmtId="0" fontId="72" fillId="0" borderId="10" xfId="0" applyFont="1" applyFill="1" applyBorder="1" applyAlignment="1">
      <alignment horizontal="center" wrapText="1"/>
    </xf>
    <xf numFmtId="164" fontId="72" fillId="0" borderId="10" xfId="44" applyNumberFormat="1" applyFont="1" applyFill="1" applyBorder="1" applyAlignment="1">
      <alignment/>
    </xf>
    <xf numFmtId="14" fontId="72" fillId="0" borderId="10" xfId="0" applyNumberFormat="1" applyFont="1" applyFill="1" applyBorder="1" applyAlignment="1">
      <alignment horizontal="center"/>
    </xf>
    <xf numFmtId="14" fontId="72" fillId="0" borderId="10" xfId="0" applyNumberFormat="1" applyFont="1" applyFill="1" applyBorder="1" applyAlignment="1">
      <alignment wrapText="1"/>
    </xf>
    <xf numFmtId="164" fontId="72" fillId="0" borderId="10" xfId="44" applyNumberFormat="1" applyFont="1" applyBorder="1" applyAlignment="1">
      <alignment/>
    </xf>
    <xf numFmtId="164" fontId="72" fillId="37" borderId="10" xfId="44" applyNumberFormat="1" applyFont="1" applyFill="1" applyBorder="1" applyAlignment="1">
      <alignment/>
    </xf>
    <xf numFmtId="0" fontId="72" fillId="0" borderId="10" xfId="0" applyFont="1" applyBorder="1" applyAlignment="1">
      <alignment horizontal="center"/>
    </xf>
    <xf numFmtId="0" fontId="72" fillId="0" borderId="10" xfId="0" applyFont="1" applyBorder="1" applyAlignment="1">
      <alignment horizontal="center" wrapText="1"/>
    </xf>
    <xf numFmtId="14" fontId="72" fillId="0" borderId="10" xfId="0" applyNumberFormat="1" applyFont="1" applyBorder="1" applyAlignment="1">
      <alignment horizontal="center"/>
    </xf>
    <xf numFmtId="14" fontId="72" fillId="0" borderId="10" xfId="0" applyNumberFormat="1" applyFont="1" applyFill="1" applyBorder="1" applyAlignment="1">
      <alignment/>
    </xf>
    <xf numFmtId="14" fontId="72" fillId="0" borderId="10" xfId="0" applyNumberFormat="1" applyFont="1" applyFill="1" applyBorder="1" applyAlignment="1">
      <alignment horizontal="center" wrapText="1"/>
    </xf>
    <xf numFmtId="0" fontId="72" fillId="0" borderId="10" xfId="0" applyFont="1" applyFill="1" applyBorder="1" applyAlignment="1">
      <alignment horizontal="center"/>
    </xf>
    <xf numFmtId="14" fontId="72" fillId="0" borderId="10" xfId="0" applyNumberFormat="1" applyFont="1" applyBorder="1" applyAlignment="1">
      <alignment/>
    </xf>
    <xf numFmtId="0" fontId="72" fillId="37" borderId="10" xfId="0" applyFont="1" applyFill="1" applyBorder="1" applyAlignment="1">
      <alignment/>
    </xf>
    <xf numFmtId="164" fontId="72" fillId="0" borderId="11" xfId="44" applyNumberFormat="1" applyFont="1" applyBorder="1" applyAlignment="1">
      <alignment/>
    </xf>
    <xf numFmtId="0" fontId="72" fillId="0" borderId="11" xfId="0" applyFont="1" applyBorder="1" applyAlignment="1">
      <alignment horizontal="center"/>
    </xf>
    <xf numFmtId="164" fontId="72" fillId="0" borderId="11" xfId="0" applyNumberFormat="1" applyFont="1" applyBorder="1" applyAlignment="1">
      <alignment/>
    </xf>
    <xf numFmtId="14" fontId="72" fillId="0" borderId="11" xfId="0" applyNumberFormat="1" applyFont="1" applyBorder="1" applyAlignment="1">
      <alignment/>
    </xf>
    <xf numFmtId="0" fontId="72" fillId="37" borderId="11" xfId="0" applyFont="1" applyFill="1" applyBorder="1" applyAlignment="1">
      <alignment/>
    </xf>
    <xf numFmtId="164" fontId="72" fillId="33" borderId="10" xfId="0" applyNumberFormat="1" applyFont="1" applyFill="1" applyBorder="1" applyAlignment="1">
      <alignment/>
    </xf>
    <xf numFmtId="0" fontId="81" fillId="33" borderId="10" xfId="0" applyFont="1" applyFill="1" applyBorder="1" applyAlignment="1">
      <alignment horizontal="right"/>
    </xf>
    <xf numFmtId="164" fontId="81" fillId="33" borderId="10" xfId="0" applyNumberFormat="1" applyFont="1" applyFill="1" applyBorder="1" applyAlignment="1">
      <alignment/>
    </xf>
    <xf numFmtId="164" fontId="81" fillId="37" borderId="10" xfId="0" applyNumberFormat="1" applyFont="1" applyFill="1" applyBorder="1" applyAlignment="1">
      <alignment/>
    </xf>
    <xf numFmtId="164" fontId="81" fillId="33" borderId="10" xfId="44" applyNumberFormat="1" applyFont="1" applyFill="1" applyBorder="1" applyAlignment="1">
      <alignment/>
    </xf>
    <xf numFmtId="0" fontId="81" fillId="33" borderId="10" xfId="0" applyFont="1" applyFill="1" applyBorder="1" applyAlignment="1">
      <alignment horizontal="center"/>
    </xf>
    <xf numFmtId="164" fontId="72" fillId="0" borderId="0" xfId="0" applyNumberFormat="1" applyFont="1" applyAlignment="1">
      <alignment/>
    </xf>
    <xf numFmtId="0" fontId="72" fillId="37" borderId="0" xfId="0" applyFont="1" applyFill="1" applyAlignment="1">
      <alignment/>
    </xf>
    <xf numFmtId="164" fontId="72" fillId="0" borderId="0" xfId="44" applyNumberFormat="1" applyFont="1" applyAlignment="1">
      <alignment/>
    </xf>
    <xf numFmtId="0" fontId="81" fillId="38" borderId="12" xfId="0" applyFont="1" applyFill="1" applyBorder="1" applyAlignment="1">
      <alignment horizontal="right"/>
    </xf>
    <xf numFmtId="164" fontId="81" fillId="38" borderId="13" xfId="0" applyNumberFormat="1" applyFont="1" applyFill="1" applyBorder="1" applyAlignment="1">
      <alignment/>
    </xf>
    <xf numFmtId="0" fontId="72" fillId="0" borderId="10" xfId="0" applyFont="1" applyBorder="1" applyAlignment="1">
      <alignment vertical="center" wrapText="1"/>
    </xf>
    <xf numFmtId="0" fontId="72" fillId="0" borderId="31" xfId="0" applyFont="1" applyFill="1" applyBorder="1" applyAlignment="1">
      <alignment vertical="top"/>
    </xf>
    <xf numFmtId="182" fontId="72" fillId="0" borderId="24" xfId="0" applyNumberFormat="1" applyFont="1" applyFill="1" applyBorder="1" applyAlignment="1">
      <alignment horizontal="right" vertical="top"/>
    </xf>
    <xf numFmtId="0" fontId="72" fillId="0" borderId="26" xfId="0" applyFont="1" applyFill="1" applyBorder="1" applyAlignment="1">
      <alignment vertical="top"/>
    </xf>
    <xf numFmtId="14" fontId="72" fillId="0" borderId="10" xfId="0" applyNumberFormat="1" applyFont="1" applyBorder="1" applyAlignment="1">
      <alignment horizontal="center" wrapText="1"/>
    </xf>
    <xf numFmtId="0" fontId="72" fillId="0" borderId="26" xfId="0" applyFont="1" applyFill="1" applyBorder="1" applyAlignment="1">
      <alignment vertical="top" wrapText="1"/>
    </xf>
    <xf numFmtId="164" fontId="72" fillId="0" borderId="10" xfId="0" applyNumberFormat="1" applyFont="1" applyBorder="1" applyAlignment="1">
      <alignment/>
    </xf>
    <xf numFmtId="0" fontId="4" fillId="0" borderId="10" xfId="0" applyFont="1" applyBorder="1" applyAlignment="1">
      <alignment wrapText="1"/>
    </xf>
    <xf numFmtId="164" fontId="72" fillId="33" borderId="10" xfId="44" applyNumberFormat="1" applyFont="1" applyFill="1" applyBorder="1" applyAlignment="1">
      <alignment/>
    </xf>
    <xf numFmtId="0" fontId="72" fillId="33" borderId="10" xfId="0" applyFont="1" applyFill="1" applyBorder="1" applyAlignment="1">
      <alignment horizontal="center"/>
    </xf>
    <xf numFmtId="14" fontId="72" fillId="0" borderId="10" xfId="0" applyNumberFormat="1" applyFont="1" applyBorder="1" applyAlignment="1">
      <alignment horizontal="center" vertical="center" wrapText="1"/>
    </xf>
    <xf numFmtId="14" fontId="72" fillId="0" borderId="10" xfId="0" applyNumberFormat="1" applyFont="1" applyBorder="1" applyAlignment="1">
      <alignment wrapText="1"/>
    </xf>
    <xf numFmtId="0" fontId="7" fillId="0" borderId="10" xfId="0" applyFont="1" applyBorder="1" applyAlignment="1">
      <alignment wrapText="1"/>
    </xf>
    <xf numFmtId="0" fontId="81" fillId="38" borderId="0" xfId="0" applyFont="1" applyFill="1" applyAlignment="1">
      <alignment horizontal="right"/>
    </xf>
    <xf numFmtId="164" fontId="81" fillId="38" borderId="0" xfId="0" applyNumberFormat="1" applyFont="1" applyFill="1" applyAlignment="1">
      <alignment/>
    </xf>
    <xf numFmtId="0" fontId="80" fillId="37" borderId="28" xfId="59" applyFont="1" applyFill="1" applyBorder="1" applyAlignment="1" applyProtection="1">
      <alignment horizontal="center" vertical="top" wrapText="1"/>
      <protection locked="0"/>
    </xf>
    <xf numFmtId="0" fontId="44" fillId="37" borderId="35" xfId="0" applyFont="1" applyFill="1" applyBorder="1" applyAlignment="1">
      <alignment horizontal="center" wrapText="1"/>
    </xf>
    <xf numFmtId="44" fontId="72" fillId="38" borderId="35" xfId="44" applyFont="1" applyFill="1" applyBorder="1" applyAlignment="1">
      <alignment/>
    </xf>
    <xf numFmtId="37" fontId="72" fillId="38" borderId="26" xfId="44" applyNumberFormat="1" applyFont="1" applyFill="1" applyBorder="1" applyAlignment="1">
      <alignment horizontal="center"/>
    </xf>
    <xf numFmtId="0" fontId="7" fillId="0" borderId="0" xfId="0" applyFont="1" applyFill="1" applyAlignment="1">
      <alignment/>
    </xf>
    <xf numFmtId="164" fontId="72" fillId="0" borderId="11" xfId="44" applyNumberFormat="1" applyFont="1" applyFill="1" applyBorder="1" applyAlignment="1">
      <alignment horizontal="right"/>
    </xf>
    <xf numFmtId="0" fontId="72" fillId="0" borderId="11" xfId="0" applyFont="1" applyBorder="1" applyAlignment="1">
      <alignment horizontal="center" wrapText="1"/>
    </xf>
    <xf numFmtId="14" fontId="72" fillId="0" borderId="11" xfId="0" applyNumberFormat="1" applyFont="1" applyFill="1" applyBorder="1" applyAlignment="1">
      <alignment horizontal="center"/>
    </xf>
    <xf numFmtId="165" fontId="7" fillId="0" borderId="11" xfId="60" applyNumberFormat="1" applyFont="1" applyFill="1" applyBorder="1" applyAlignment="1">
      <alignment horizontal="center"/>
      <protection/>
    </xf>
    <xf numFmtId="164" fontId="7" fillId="0" borderId="11" xfId="44" applyNumberFormat="1" applyFont="1" applyFill="1" applyBorder="1" applyAlignment="1">
      <alignment/>
    </xf>
    <xf numFmtId="164" fontId="7" fillId="37" borderId="11" xfId="44" applyNumberFormat="1" applyFont="1" applyFill="1" applyBorder="1" applyAlignment="1">
      <alignment/>
    </xf>
    <xf numFmtId="44" fontId="72" fillId="0" borderId="10" xfId="44" applyFont="1" applyBorder="1" applyAlignment="1">
      <alignment/>
    </xf>
    <xf numFmtId="37" fontId="72" fillId="0" borderId="10" xfId="44" applyNumberFormat="1" applyFont="1" applyBorder="1" applyAlignment="1">
      <alignment horizontal="center"/>
    </xf>
    <xf numFmtId="164" fontId="7" fillId="37" borderId="36" xfId="44" applyNumberFormat="1" applyFont="1" applyFill="1" applyBorder="1" applyAlignment="1">
      <alignment/>
    </xf>
    <xf numFmtId="44" fontId="72" fillId="0" borderId="26" xfId="44" applyFont="1" applyBorder="1" applyAlignment="1">
      <alignment/>
    </xf>
    <xf numFmtId="165" fontId="7" fillId="0" borderId="10" xfId="60" applyNumberFormat="1" applyFont="1" applyFill="1" applyBorder="1" applyAlignment="1">
      <alignment horizontal="center"/>
      <protection/>
    </xf>
    <xf numFmtId="164" fontId="7" fillId="0" borderId="10" xfId="44" applyNumberFormat="1" applyFont="1" applyFill="1" applyBorder="1" applyAlignment="1">
      <alignment/>
    </xf>
    <xf numFmtId="164" fontId="7" fillId="37" borderId="26" xfId="44" applyNumberFormat="1" applyFont="1" applyFill="1" applyBorder="1" applyAlignment="1">
      <alignment/>
    </xf>
    <xf numFmtId="164" fontId="81" fillId="33" borderId="10" xfId="0" applyNumberFormat="1" applyFont="1" applyFill="1" applyBorder="1" applyAlignment="1">
      <alignment horizontal="right"/>
    </xf>
    <xf numFmtId="164" fontId="81" fillId="37" borderId="10" xfId="0" applyNumberFormat="1" applyFont="1" applyFill="1" applyBorder="1" applyAlignment="1">
      <alignment horizontal="right"/>
    </xf>
    <xf numFmtId="37" fontId="81" fillId="33" borderId="10" xfId="44" applyNumberFormat="1" applyFont="1" applyFill="1" applyBorder="1" applyAlignment="1">
      <alignment horizontal="center"/>
    </xf>
    <xf numFmtId="44" fontId="72" fillId="0" borderId="0" xfId="44" applyFont="1" applyAlignment="1">
      <alignment/>
    </xf>
    <xf numFmtId="37" fontId="72" fillId="0" borderId="0" xfId="44" applyNumberFormat="1" applyFont="1" applyAlignment="1">
      <alignment horizontal="center"/>
    </xf>
    <xf numFmtId="0" fontId="80" fillId="24" borderId="14" xfId="59" applyFont="1" applyFill="1" applyBorder="1" applyAlignment="1" applyProtection="1">
      <alignment horizontal="center" vertical="top" wrapText="1"/>
      <protection locked="0"/>
    </xf>
    <xf numFmtId="0" fontId="80" fillId="24" borderId="37" xfId="59" applyFont="1" applyFill="1" applyBorder="1" applyAlignment="1" applyProtection="1">
      <alignment horizontal="center" vertical="top" wrapText="1"/>
      <protection locked="0"/>
    </xf>
    <xf numFmtId="6" fontId="7" fillId="0" borderId="10" xfId="60" applyNumberFormat="1" applyFont="1" applyFill="1" applyBorder="1" applyAlignment="1">
      <alignment horizontal="center"/>
      <protection/>
    </xf>
    <xf numFmtId="0" fontId="7" fillId="0" borderId="10" xfId="60" applyFont="1" applyFill="1" applyBorder="1" applyAlignment="1">
      <alignment wrapText="1"/>
      <protection/>
    </xf>
    <xf numFmtId="164" fontId="72" fillId="0" borderId="10" xfId="44" applyNumberFormat="1" applyFont="1" applyFill="1" applyBorder="1" applyAlignment="1">
      <alignment horizontal="left" indent="2"/>
    </xf>
    <xf numFmtId="164" fontId="72" fillId="37" borderId="10" xfId="44" applyNumberFormat="1" applyFont="1" applyFill="1" applyBorder="1" applyAlignment="1">
      <alignment horizontal="left" indent="2"/>
    </xf>
    <xf numFmtId="1" fontId="72" fillId="0" borderId="10" xfId="0" applyNumberFormat="1" applyFont="1" applyBorder="1" applyAlignment="1">
      <alignment horizontal="center"/>
    </xf>
    <xf numFmtId="0" fontId="72" fillId="0" borderId="0" xfId="0" applyFont="1" applyFill="1" applyAlignment="1">
      <alignment/>
    </xf>
    <xf numFmtId="0" fontId="72" fillId="0" borderId="10" xfId="60" applyFont="1" applyFill="1" applyBorder="1" applyAlignment="1">
      <alignment wrapText="1"/>
      <protection/>
    </xf>
    <xf numFmtId="6" fontId="7" fillId="0" borderId="10" xfId="60" applyNumberFormat="1" applyFont="1" applyFill="1" applyBorder="1" applyAlignment="1">
      <alignment horizontal="center" wrapText="1"/>
      <protection/>
    </xf>
    <xf numFmtId="164" fontId="81" fillId="37" borderId="10" xfId="44" applyNumberFormat="1" applyFont="1" applyFill="1" applyBorder="1" applyAlignment="1">
      <alignment/>
    </xf>
    <xf numFmtId="1" fontId="81" fillId="33" borderId="10" xfId="0" applyNumberFormat="1" applyFont="1" applyFill="1" applyBorder="1" applyAlignment="1">
      <alignment horizontal="center"/>
    </xf>
    <xf numFmtId="0" fontId="80" fillId="0" borderId="0" xfId="0" applyFont="1" applyAlignment="1">
      <alignment/>
    </xf>
    <xf numFmtId="1" fontId="72" fillId="0" borderId="0" xfId="0" applyNumberFormat="1" applyFont="1" applyAlignment="1">
      <alignment horizontal="center"/>
    </xf>
    <xf numFmtId="14" fontId="72" fillId="0" borderId="0" xfId="0" applyNumberFormat="1" applyFont="1" applyAlignment="1">
      <alignment/>
    </xf>
    <xf numFmtId="0" fontId="80" fillId="24" borderId="10" xfId="59" applyFont="1" applyFill="1" applyBorder="1" applyAlignment="1" applyProtection="1">
      <alignment horizontal="center" vertical="top"/>
      <protection locked="0"/>
    </xf>
    <xf numFmtId="0" fontId="80" fillId="24" borderId="10" xfId="59" applyFont="1" applyFill="1" applyBorder="1" applyAlignment="1" applyProtection="1">
      <alignment horizontal="center" vertical="top" wrapText="1"/>
      <protection locked="0"/>
    </xf>
    <xf numFmtId="164" fontId="80" fillId="24" borderId="10" xfId="44" applyNumberFormat="1" applyFont="1" applyFill="1" applyBorder="1" applyAlignment="1" applyProtection="1">
      <alignment horizontal="center" vertical="top" wrapText="1"/>
      <protection locked="0"/>
    </xf>
    <xf numFmtId="164" fontId="80" fillId="37" borderId="11" xfId="44" applyNumberFormat="1" applyFont="1" applyFill="1" applyBorder="1" applyAlignment="1" applyProtection="1">
      <alignment horizontal="center" vertical="top" wrapText="1"/>
      <protection locked="0"/>
    </xf>
    <xf numFmtId="44" fontId="72" fillId="0" borderId="10" xfId="44" applyNumberFormat="1" applyFont="1" applyBorder="1" applyAlignment="1">
      <alignment/>
    </xf>
    <xf numFmtId="164" fontId="81" fillId="0" borderId="10" xfId="44" applyNumberFormat="1" applyFont="1" applyFill="1" applyBorder="1" applyAlignment="1">
      <alignment/>
    </xf>
    <xf numFmtId="1" fontId="72" fillId="0" borderId="10" xfId="0" applyNumberFormat="1" applyFont="1" applyFill="1" applyBorder="1" applyAlignment="1">
      <alignment horizontal="center"/>
    </xf>
    <xf numFmtId="44" fontId="72" fillId="0" borderId="10" xfId="44" applyNumberFormat="1" applyFont="1" applyFill="1" applyBorder="1" applyAlignment="1">
      <alignment/>
    </xf>
    <xf numFmtId="0" fontId="72" fillId="0" borderId="0" xfId="0" applyFont="1" applyAlignment="1">
      <alignment wrapText="1"/>
    </xf>
    <xf numFmtId="164" fontId="72" fillId="37" borderId="0" xfId="44" applyNumberFormat="1" applyFont="1" applyFill="1" applyAlignment="1">
      <alignment/>
    </xf>
    <xf numFmtId="0" fontId="69" fillId="24" borderId="19" xfId="0" applyFont="1" applyFill="1" applyBorder="1" applyAlignment="1">
      <alignment horizontal="center"/>
    </xf>
    <xf numFmtId="44" fontId="69" fillId="24" borderId="21" xfId="44" applyFont="1" applyFill="1" applyBorder="1" applyAlignment="1">
      <alignment horizontal="center" wrapText="1"/>
    </xf>
    <xf numFmtId="0" fontId="69" fillId="24" borderId="21" xfId="0" applyFont="1" applyFill="1" applyBorder="1" applyAlignment="1">
      <alignment horizontal="center" wrapText="1"/>
    </xf>
    <xf numFmtId="44" fontId="69" fillId="24" borderId="20" xfId="44" applyFont="1" applyFill="1" applyBorder="1" applyAlignment="1">
      <alignment horizontal="center" wrapText="1"/>
    </xf>
    <xf numFmtId="0" fontId="82" fillId="0" borderId="29" xfId="0" applyFont="1" applyFill="1" applyBorder="1" applyAlignment="1">
      <alignment/>
    </xf>
    <xf numFmtId="44" fontId="67" fillId="0" borderId="38" xfId="44" applyFont="1" applyFill="1" applyBorder="1" applyAlignment="1">
      <alignment wrapText="1"/>
    </xf>
    <xf numFmtId="0" fontId="67" fillId="0" borderId="38" xfId="0" applyFont="1" applyFill="1" applyBorder="1" applyAlignment="1">
      <alignment wrapText="1"/>
    </xf>
    <xf numFmtId="44" fontId="65" fillId="0" borderId="38" xfId="44" applyFont="1" applyFill="1" applyBorder="1" applyAlignment="1">
      <alignment wrapText="1"/>
    </xf>
    <xf numFmtId="186" fontId="82" fillId="0" borderId="30" xfId="44" applyNumberFormat="1" applyFont="1" applyFill="1" applyBorder="1" applyAlignment="1">
      <alignment wrapText="1"/>
    </xf>
    <xf numFmtId="0" fontId="82" fillId="0" borderId="27" xfId="0" applyFont="1" applyFill="1" applyBorder="1" applyAlignment="1">
      <alignment/>
    </xf>
    <xf numFmtId="44" fontId="67" fillId="0" borderId="0" xfId="44" applyFont="1" applyFill="1" applyBorder="1" applyAlignment="1">
      <alignment wrapText="1"/>
    </xf>
    <xf numFmtId="0" fontId="67" fillId="0" borderId="0" xfId="0" applyFont="1" applyFill="1" applyBorder="1" applyAlignment="1">
      <alignment wrapText="1"/>
    </xf>
    <xf numFmtId="44" fontId="65" fillId="0" borderId="0" xfId="44" applyFont="1" applyFill="1" applyBorder="1" applyAlignment="1">
      <alignment wrapText="1"/>
    </xf>
    <xf numFmtId="186" fontId="82" fillId="0" borderId="39" xfId="44" applyNumberFormat="1" applyFont="1" applyFill="1" applyBorder="1" applyAlignment="1">
      <alignment wrapText="1"/>
    </xf>
    <xf numFmtId="186" fontId="65" fillId="0" borderId="30" xfId="44" applyNumberFormat="1" applyFont="1" applyFill="1" applyBorder="1" applyAlignment="1">
      <alignment wrapText="1"/>
    </xf>
    <xf numFmtId="0" fontId="83" fillId="0" borderId="27" xfId="0" applyFont="1" applyFill="1" applyBorder="1" applyAlignment="1">
      <alignment/>
    </xf>
    <xf numFmtId="0" fontId="65" fillId="0" borderId="0" xfId="0" applyFont="1" applyFill="1" applyBorder="1" applyAlignment="1">
      <alignment wrapText="1"/>
    </xf>
    <xf numFmtId="186" fontId="65" fillId="0" borderId="39" xfId="44" applyNumberFormat="1" applyFont="1" applyFill="1" applyBorder="1" applyAlignment="1">
      <alignment wrapText="1"/>
    </xf>
    <xf numFmtId="0" fontId="83" fillId="0" borderId="15" xfId="0" applyFont="1" applyFill="1" applyBorder="1" applyAlignment="1">
      <alignment/>
    </xf>
    <xf numFmtId="44" fontId="65" fillId="0" borderId="17" xfId="44" applyFont="1" applyFill="1" applyBorder="1" applyAlignment="1">
      <alignment wrapText="1"/>
    </xf>
    <xf numFmtId="0" fontId="65" fillId="0" borderId="17" xfId="0" applyFont="1" applyFill="1" applyBorder="1" applyAlignment="1">
      <alignment wrapText="1"/>
    </xf>
    <xf numFmtId="186" fontId="82" fillId="0" borderId="16" xfId="44" applyNumberFormat="1" applyFont="1" applyFill="1" applyBorder="1" applyAlignment="1">
      <alignment wrapText="1"/>
    </xf>
    <xf numFmtId="0" fontId="65" fillId="0" borderId="38" xfId="0" applyFont="1" applyFill="1" applyBorder="1" applyAlignment="1">
      <alignment wrapText="1"/>
    </xf>
    <xf numFmtId="0" fontId="67" fillId="0" borderId="38" xfId="0" applyFont="1" applyFill="1" applyBorder="1" applyAlignment="1">
      <alignment/>
    </xf>
    <xf numFmtId="44" fontId="65" fillId="0" borderId="38" xfId="44" applyFont="1" applyFill="1" applyBorder="1" applyAlignment="1">
      <alignment/>
    </xf>
    <xf numFmtId="164" fontId="65" fillId="0" borderId="30" xfId="44" applyNumberFormat="1" applyFont="1" applyFill="1" applyBorder="1" applyAlignment="1">
      <alignment/>
    </xf>
    <xf numFmtId="44" fontId="65" fillId="0" borderId="0" xfId="44" applyFont="1" applyFill="1" applyBorder="1" applyAlignment="1">
      <alignment/>
    </xf>
    <xf numFmtId="0" fontId="65" fillId="0" borderId="0" xfId="0" applyFont="1" applyFill="1" applyBorder="1" applyAlignment="1">
      <alignment/>
    </xf>
    <xf numFmtId="164" fontId="82" fillId="0" borderId="39" xfId="44" applyNumberFormat="1" applyFont="1" applyFill="1" applyBorder="1" applyAlignment="1">
      <alignment/>
    </xf>
    <xf numFmtId="0" fontId="65" fillId="0" borderId="38" xfId="0" applyFont="1" applyFill="1" applyBorder="1" applyAlignment="1">
      <alignment/>
    </xf>
    <xf numFmtId="5" fontId="82" fillId="0" borderId="39" xfId="44" applyNumberFormat="1" applyFont="1" applyFill="1" applyBorder="1" applyAlignment="1">
      <alignment/>
    </xf>
    <xf numFmtId="5" fontId="82" fillId="0" borderId="30" xfId="44" applyNumberFormat="1" applyFont="1" applyFill="1" applyBorder="1" applyAlignment="1">
      <alignment/>
    </xf>
    <xf numFmtId="44" fontId="65" fillId="0" borderId="17" xfId="44" applyFont="1" applyFill="1" applyBorder="1" applyAlignment="1">
      <alignment/>
    </xf>
    <xf numFmtId="0" fontId="65" fillId="0" borderId="17" xfId="0" applyFont="1" applyFill="1" applyBorder="1" applyAlignment="1">
      <alignment/>
    </xf>
    <xf numFmtId="5" fontId="82" fillId="0" borderId="16" xfId="44" applyNumberFormat="1" applyFont="1" applyFill="1" applyBorder="1" applyAlignment="1">
      <alignment/>
    </xf>
    <xf numFmtId="5" fontId="65" fillId="0" borderId="30" xfId="44" applyNumberFormat="1" applyFont="1" applyFill="1" applyBorder="1" applyAlignment="1">
      <alignment/>
    </xf>
    <xf numFmtId="164" fontId="82" fillId="0" borderId="16" xfId="44" applyNumberFormat="1" applyFont="1" applyFill="1" applyBorder="1" applyAlignment="1">
      <alignment/>
    </xf>
    <xf numFmtId="164" fontId="65" fillId="0" borderId="39" xfId="44" applyNumberFormat="1" applyFont="1" applyFill="1" applyBorder="1" applyAlignment="1">
      <alignment/>
    </xf>
    <xf numFmtId="190" fontId="82" fillId="0" borderId="16" xfId="44" applyNumberFormat="1" applyFont="1" applyFill="1" applyBorder="1" applyAlignment="1">
      <alignment/>
    </xf>
    <xf numFmtId="0" fontId="82" fillId="0" borderId="29" xfId="0" applyFont="1" applyFill="1" applyBorder="1" applyAlignment="1">
      <alignment wrapText="1"/>
    </xf>
    <xf numFmtId="186" fontId="65" fillId="0" borderId="30" xfId="44" applyNumberFormat="1" applyFont="1" applyFill="1" applyBorder="1" applyAlignment="1">
      <alignment/>
    </xf>
    <xf numFmtId="0" fontId="83" fillId="0" borderId="15" xfId="0" applyFont="1" applyFill="1" applyBorder="1" applyAlignment="1">
      <alignment wrapText="1"/>
    </xf>
    <xf numFmtId="186" fontId="82" fillId="0" borderId="16" xfId="44" applyNumberFormat="1" applyFont="1" applyFill="1" applyBorder="1" applyAlignment="1">
      <alignment/>
    </xf>
    <xf numFmtId="0" fontId="82" fillId="0" borderId="27" xfId="0" applyFont="1" applyFill="1" applyBorder="1" applyAlignment="1">
      <alignment wrapText="1"/>
    </xf>
    <xf numFmtId="186" fontId="65" fillId="0" borderId="39" xfId="44" applyNumberFormat="1" applyFont="1" applyFill="1" applyBorder="1" applyAlignment="1">
      <alignment/>
    </xf>
    <xf numFmtId="0" fontId="83" fillId="0" borderId="27" xfId="0" applyFont="1" applyFill="1" applyBorder="1" applyAlignment="1">
      <alignment wrapText="1"/>
    </xf>
    <xf numFmtId="186" fontId="82" fillId="0" borderId="39" xfId="44" applyNumberFormat="1" applyFont="1" applyFill="1" applyBorder="1" applyAlignment="1">
      <alignment/>
    </xf>
    <xf numFmtId="0" fontId="67" fillId="15" borderId="14" xfId="0" applyFont="1" applyFill="1" applyBorder="1" applyAlignment="1">
      <alignment/>
    </xf>
    <xf numFmtId="44" fontId="67" fillId="15" borderId="14" xfId="44" applyFont="1" applyFill="1" applyBorder="1" applyAlignment="1">
      <alignment/>
    </xf>
    <xf numFmtId="44" fontId="65" fillId="15" borderId="14" xfId="44" applyFont="1" applyFill="1" applyBorder="1" applyAlignment="1">
      <alignment/>
    </xf>
    <xf numFmtId="0" fontId="67" fillId="35" borderId="10" xfId="0" applyFont="1" applyFill="1" applyBorder="1" applyAlignment="1">
      <alignment wrapText="1"/>
    </xf>
    <xf numFmtId="44" fontId="67" fillId="35" borderId="10" xfId="44" applyFont="1" applyFill="1" applyBorder="1" applyAlignment="1">
      <alignment/>
    </xf>
    <xf numFmtId="0" fontId="67" fillId="35" borderId="10" xfId="0" applyFont="1" applyFill="1" applyBorder="1" applyAlignment="1">
      <alignment/>
    </xf>
    <xf numFmtId="44" fontId="65" fillId="35" borderId="10" xfId="44" applyFont="1" applyFill="1" applyBorder="1" applyAlignment="1">
      <alignment/>
    </xf>
    <xf numFmtId="0" fontId="67" fillId="14" borderId="10" xfId="0" applyFont="1" applyFill="1" applyBorder="1" applyAlignment="1">
      <alignment/>
    </xf>
    <xf numFmtId="44" fontId="67" fillId="14" borderId="10" xfId="44" applyFont="1" applyFill="1" applyBorder="1" applyAlignment="1">
      <alignment/>
    </xf>
    <xf numFmtId="14" fontId="80" fillId="24" borderId="10" xfId="59" applyNumberFormat="1" applyFont="1" applyFill="1" applyBorder="1" applyAlignment="1" applyProtection="1">
      <alignment horizontal="center" vertical="top" wrapText="1"/>
      <protection locked="0"/>
    </xf>
    <xf numFmtId="0" fontId="72" fillId="0" borderId="10" xfId="0" applyFont="1" applyBorder="1" applyAlignment="1">
      <alignment horizontal="left" vertical="top"/>
    </xf>
    <xf numFmtId="164" fontId="72" fillId="0" borderId="10" xfId="44" applyNumberFormat="1" applyFont="1" applyBorder="1" applyAlignment="1">
      <alignment horizontal="right" vertical="top"/>
    </xf>
    <xf numFmtId="44" fontId="72" fillId="0" borderId="10" xfId="44" applyNumberFormat="1" applyFont="1" applyBorder="1" applyAlignment="1">
      <alignment horizontal="right" vertical="top"/>
    </xf>
    <xf numFmtId="14" fontId="72" fillId="0" borderId="0" xfId="0" applyNumberFormat="1" applyFont="1" applyAlignment="1">
      <alignment horizontal="center"/>
    </xf>
    <xf numFmtId="0" fontId="80" fillId="24" borderId="11" xfId="0" applyFont="1" applyFill="1" applyBorder="1" applyAlignment="1">
      <alignment horizontal="center" vertical="center"/>
    </xf>
    <xf numFmtId="0" fontId="80" fillId="24" borderId="11" xfId="0" applyFont="1" applyFill="1" applyBorder="1" applyAlignment="1">
      <alignment horizontal="center"/>
    </xf>
    <xf numFmtId="164" fontId="80" fillId="24" borderId="11" xfId="44" applyNumberFormat="1" applyFont="1" applyFill="1" applyBorder="1" applyAlignment="1" applyProtection="1">
      <alignment horizontal="center" vertical="top" wrapText="1"/>
      <protection locked="0"/>
    </xf>
    <xf numFmtId="164" fontId="72" fillId="38" borderId="35" xfId="44" applyNumberFormat="1" applyFont="1" applyFill="1" applyBorder="1" applyAlignment="1">
      <alignment/>
    </xf>
    <xf numFmtId="164" fontId="72" fillId="37" borderId="35" xfId="44" applyNumberFormat="1" applyFont="1" applyFill="1" applyBorder="1" applyAlignment="1">
      <alignment/>
    </xf>
    <xf numFmtId="0" fontId="72" fillId="38" borderId="26" xfId="0" applyFont="1" applyFill="1" applyBorder="1" applyAlignment="1">
      <alignment horizontal="center"/>
    </xf>
    <xf numFmtId="0" fontId="72" fillId="0" borderId="0" xfId="0" applyFont="1" applyFill="1" applyAlignment="1">
      <alignment horizontal="left"/>
    </xf>
    <xf numFmtId="0" fontId="72" fillId="0" borderId="28" xfId="0" applyFont="1" applyFill="1" applyBorder="1" applyAlignment="1">
      <alignment horizontal="left"/>
    </xf>
    <xf numFmtId="0" fontId="72" fillId="0" borderId="28" xfId="0" applyFont="1" applyFill="1" applyBorder="1" applyAlignment="1">
      <alignment horizontal="center"/>
    </xf>
    <xf numFmtId="0" fontId="72" fillId="0" borderId="37" xfId="0" applyFont="1" applyFill="1" applyBorder="1" applyAlignment="1">
      <alignment horizontal="left"/>
    </xf>
    <xf numFmtId="0" fontId="72" fillId="0" borderId="14" xfId="0" applyFont="1" applyFill="1" applyBorder="1" applyAlignment="1">
      <alignment horizontal="left"/>
    </xf>
    <xf numFmtId="164" fontId="4" fillId="0" borderId="14" xfId="44" applyNumberFormat="1" applyFont="1" applyBorder="1" applyAlignment="1">
      <alignment/>
    </xf>
    <xf numFmtId="164" fontId="4" fillId="37" borderId="14" xfId="44" applyNumberFormat="1" applyFont="1" applyFill="1" applyBorder="1" applyAlignment="1">
      <alignment/>
    </xf>
    <xf numFmtId="164" fontId="72" fillId="0" borderId="14" xfId="44" applyNumberFormat="1" applyFont="1" applyBorder="1" applyAlignment="1">
      <alignment/>
    </xf>
    <xf numFmtId="0" fontId="72" fillId="0" borderId="14" xfId="0" applyFont="1" applyBorder="1" applyAlignment="1">
      <alignment horizontal="center"/>
    </xf>
    <xf numFmtId="0" fontId="72" fillId="0" borderId="11" xfId="0" applyFont="1" applyFill="1" applyBorder="1" applyAlignment="1">
      <alignment horizontal="left"/>
    </xf>
    <xf numFmtId="0" fontId="72" fillId="0" borderId="11" xfId="0" applyFont="1" applyFill="1" applyBorder="1" applyAlignment="1">
      <alignment horizontal="center"/>
    </xf>
    <xf numFmtId="0" fontId="72" fillId="0" borderId="26" xfId="0" applyFont="1" applyFill="1" applyBorder="1" applyAlignment="1">
      <alignment horizontal="left"/>
    </xf>
    <xf numFmtId="0" fontId="72" fillId="0" borderId="10" xfId="0" applyFont="1" applyFill="1" applyBorder="1" applyAlignment="1">
      <alignment horizontal="left"/>
    </xf>
    <xf numFmtId="164" fontId="4" fillId="0" borderId="10" xfId="44" applyNumberFormat="1" applyFont="1" applyBorder="1" applyAlignment="1">
      <alignment/>
    </xf>
    <xf numFmtId="164" fontId="4" fillId="37" borderId="10" xfId="44" applyNumberFormat="1" applyFont="1" applyFill="1" applyBorder="1" applyAlignment="1">
      <alignment/>
    </xf>
    <xf numFmtId="0" fontId="80" fillId="24" borderId="10" xfId="59" applyFont="1" applyFill="1" applyBorder="1" applyAlignment="1">
      <alignment horizontal="center" vertical="center"/>
      <protection/>
    </xf>
    <xf numFmtId="0" fontId="80" fillId="24" borderId="10" xfId="0" applyFont="1" applyFill="1" applyBorder="1" applyAlignment="1">
      <alignment horizontal="center"/>
    </xf>
    <xf numFmtId="0" fontId="80" fillId="24" borderId="10" xfId="59" applyFont="1" applyFill="1" applyBorder="1" applyAlignment="1">
      <alignment horizontal="center" vertical="center" wrapText="1"/>
      <protection/>
    </xf>
    <xf numFmtId="164" fontId="80" fillId="24" borderId="11" xfId="44" applyNumberFormat="1" applyFont="1" applyFill="1" applyBorder="1" applyAlignment="1">
      <alignment horizontal="center"/>
    </xf>
    <xf numFmtId="164" fontId="80" fillId="37" borderId="11" xfId="44" applyNumberFormat="1" applyFont="1" applyFill="1" applyBorder="1" applyAlignment="1">
      <alignment horizontal="center"/>
    </xf>
    <xf numFmtId="164" fontId="80" fillId="24" borderId="10" xfId="44" applyNumberFormat="1" applyFont="1" applyFill="1" applyBorder="1" applyAlignment="1">
      <alignment horizontal="center" vertical="center" wrapText="1"/>
    </xf>
    <xf numFmtId="164" fontId="80" fillId="37" borderId="11" xfId="44" applyNumberFormat="1" applyFont="1" applyFill="1" applyBorder="1" applyAlignment="1">
      <alignment horizontal="center" vertical="center" wrapText="1"/>
    </xf>
    <xf numFmtId="164" fontId="82" fillId="0" borderId="30" xfId="44" applyNumberFormat="1" applyFont="1" applyFill="1" applyBorder="1" applyAlignment="1">
      <alignment/>
    </xf>
    <xf numFmtId="0" fontId="84" fillId="0" borderId="10" xfId="0" applyFont="1" applyFill="1" applyBorder="1" applyAlignment="1">
      <alignment/>
    </xf>
    <xf numFmtId="0" fontId="72" fillId="0" borderId="11" xfId="0" applyFont="1" applyFill="1" applyBorder="1" applyAlignment="1">
      <alignment/>
    </xf>
    <xf numFmtId="164" fontId="72" fillId="0" borderId="11" xfId="44" applyNumberFormat="1" applyFont="1" applyFill="1" applyBorder="1" applyAlignment="1">
      <alignment/>
    </xf>
    <xf numFmtId="164" fontId="72" fillId="0" borderId="11" xfId="0" applyNumberFormat="1" applyFont="1" applyFill="1" applyBorder="1" applyAlignment="1">
      <alignment/>
    </xf>
    <xf numFmtId="14" fontId="72" fillId="0" borderId="11" xfId="0" applyNumberFormat="1" applyFont="1" applyFill="1" applyBorder="1" applyAlignment="1">
      <alignment/>
    </xf>
    <xf numFmtId="44" fontId="72" fillId="0" borderId="10" xfId="44" applyFont="1" applyFill="1" applyBorder="1" applyAlignment="1">
      <alignment/>
    </xf>
    <xf numFmtId="164" fontId="72" fillId="0" borderId="10" xfId="0" applyNumberFormat="1" applyFont="1" applyFill="1" applyBorder="1" applyAlignment="1">
      <alignment/>
    </xf>
    <xf numFmtId="0" fontId="72" fillId="0" borderId="11" xfId="0" applyFont="1" applyFill="1" applyBorder="1" applyAlignment="1">
      <alignment horizontal="center" wrapText="1"/>
    </xf>
    <xf numFmtId="44" fontId="72" fillId="0" borderId="26" xfId="44" applyFont="1" applyFill="1" applyBorder="1" applyAlignment="1">
      <alignment/>
    </xf>
    <xf numFmtId="37" fontId="72" fillId="0" borderId="10" xfId="44" applyNumberFormat="1" applyFont="1" applyFill="1" applyBorder="1" applyAlignment="1">
      <alignment horizontal="center"/>
    </xf>
    <xf numFmtId="0" fontId="28" fillId="0" borderId="10" xfId="59" applyFont="1" applyFill="1" applyBorder="1" applyAlignment="1" applyProtection="1">
      <alignment horizontal="left" wrapText="1"/>
      <protection locked="0"/>
    </xf>
    <xf numFmtId="0" fontId="0" fillId="0" borderId="0" xfId="0" applyFill="1" applyAlignment="1">
      <alignment vertical="center"/>
    </xf>
    <xf numFmtId="5" fontId="65" fillId="0" borderId="39" xfId="44" applyNumberFormat="1" applyFont="1" applyFill="1" applyBorder="1" applyAlignment="1">
      <alignment/>
    </xf>
    <xf numFmtId="0" fontId="75" fillId="0" borderId="10" xfId="0" applyFont="1" applyBorder="1" applyAlignment="1">
      <alignment wrapText="1"/>
    </xf>
    <xf numFmtId="0" fontId="68" fillId="35" borderId="27" xfId="0" applyFont="1" applyFill="1" applyBorder="1" applyAlignment="1">
      <alignment/>
    </xf>
    <xf numFmtId="44" fontId="72" fillId="0" borderId="10" xfId="44" applyNumberFormat="1" applyFont="1" applyFill="1" applyBorder="1" applyAlignment="1">
      <alignment horizontal="left" indent="2"/>
    </xf>
    <xf numFmtId="190" fontId="82" fillId="0" borderId="30" xfId="44" applyNumberFormat="1" applyFont="1" applyFill="1" applyBorder="1" applyAlignment="1">
      <alignment/>
    </xf>
    <xf numFmtId="14" fontId="72" fillId="0" borderId="11" xfId="0" applyNumberFormat="1" applyFont="1" applyBorder="1" applyAlignment="1">
      <alignment horizontal="center" wrapText="1"/>
    </xf>
    <xf numFmtId="14" fontId="72" fillId="0" borderId="11" xfId="0" applyNumberFormat="1" applyFont="1" applyFill="1" applyBorder="1" applyAlignment="1">
      <alignment horizontal="center" wrapText="1"/>
    </xf>
    <xf numFmtId="0" fontId="65" fillId="0" borderId="26" xfId="0" applyFont="1" applyFill="1" applyBorder="1" applyAlignment="1">
      <alignment/>
    </xf>
    <xf numFmtId="44" fontId="65" fillId="0" borderId="10" xfId="44" applyNumberFormat="1" applyFont="1" applyFill="1" applyBorder="1" applyAlignment="1">
      <alignment horizontal="center"/>
    </xf>
    <xf numFmtId="190" fontId="82" fillId="0" borderId="39" xfId="44" applyNumberFormat="1" applyFont="1" applyFill="1" applyBorder="1" applyAlignment="1">
      <alignment/>
    </xf>
    <xf numFmtId="190" fontId="65" fillId="0" borderId="30" xfId="44" applyNumberFormat="1" applyFont="1" applyFill="1" applyBorder="1" applyAlignment="1">
      <alignment/>
    </xf>
    <xf numFmtId="6" fontId="7" fillId="0" borderId="11" xfId="60" applyNumberFormat="1" applyFont="1" applyFill="1" applyBorder="1" applyAlignment="1">
      <alignment horizontal="center"/>
      <protection/>
    </xf>
    <xf numFmtId="0" fontId="7" fillId="0" borderId="11" xfId="60" applyFont="1" applyFill="1" applyBorder="1" applyAlignment="1">
      <alignment wrapText="1"/>
      <protection/>
    </xf>
    <xf numFmtId="164" fontId="72" fillId="0" borderId="11" xfId="44" applyNumberFormat="1" applyFont="1" applyFill="1" applyBorder="1" applyAlignment="1">
      <alignment horizontal="left" indent="2"/>
    </xf>
    <xf numFmtId="164" fontId="72" fillId="37" borderId="11" xfId="44" applyNumberFormat="1" applyFont="1" applyFill="1" applyBorder="1" applyAlignment="1">
      <alignment horizontal="left" indent="2"/>
    </xf>
    <xf numFmtId="1" fontId="72" fillId="0" borderId="11" xfId="0" applyNumberFormat="1" applyFont="1" applyFill="1" applyBorder="1" applyAlignment="1">
      <alignment horizontal="center"/>
    </xf>
    <xf numFmtId="44" fontId="72" fillId="0" borderId="11" xfId="44" applyNumberFormat="1" applyFont="1" applyBorder="1" applyAlignment="1">
      <alignment/>
    </xf>
    <xf numFmtId="0" fontId="82" fillId="0" borderId="15" xfId="0" applyFont="1" applyFill="1" applyBorder="1" applyAlignment="1">
      <alignment/>
    </xf>
    <xf numFmtId="164" fontId="65" fillId="39" borderId="11" xfId="44" applyNumberFormat="1" applyFont="1" applyFill="1" applyBorder="1" applyAlignment="1">
      <alignment/>
    </xf>
    <xf numFmtId="165" fontId="65" fillId="39" borderId="23" xfId="0" applyNumberFormat="1" applyFont="1" applyFill="1" applyBorder="1" applyAlignment="1">
      <alignment/>
    </xf>
    <xf numFmtId="0" fontId="28" fillId="39" borderId="11" xfId="59" applyFont="1" applyFill="1" applyBorder="1" applyAlignment="1">
      <alignment horizontal="left" vertical="center"/>
      <protection/>
    </xf>
    <xf numFmtId="0" fontId="65" fillId="39" borderId="10" xfId="0" applyFont="1" applyFill="1" applyBorder="1" applyAlignment="1">
      <alignment/>
    </xf>
    <xf numFmtId="164" fontId="65" fillId="39" borderId="10" xfId="44" applyNumberFormat="1" applyFont="1" applyFill="1" applyBorder="1" applyAlignment="1">
      <alignment/>
    </xf>
    <xf numFmtId="165" fontId="65" fillId="39" borderId="24" xfId="0" applyNumberFormat="1" applyFont="1" applyFill="1" applyBorder="1" applyAlignment="1">
      <alignment/>
    </xf>
    <xf numFmtId="0" fontId="72" fillId="40" borderId="11" xfId="0" applyFont="1" applyFill="1" applyBorder="1" applyAlignment="1">
      <alignment/>
    </xf>
    <xf numFmtId="164" fontId="72" fillId="40" borderId="11" xfId="44" applyNumberFormat="1" applyFont="1" applyFill="1" applyBorder="1" applyAlignment="1">
      <alignment/>
    </xf>
    <xf numFmtId="0" fontId="72" fillId="40" borderId="11" xfId="0" applyFont="1" applyFill="1" applyBorder="1" applyAlignment="1">
      <alignment horizontal="center"/>
    </xf>
    <xf numFmtId="164" fontId="72" fillId="40" borderId="11" xfId="0" applyNumberFormat="1" applyFont="1" applyFill="1" applyBorder="1" applyAlignment="1">
      <alignment/>
    </xf>
    <xf numFmtId="14" fontId="72" fillId="40" borderId="11" xfId="0" applyNumberFormat="1" applyFont="1" applyFill="1" applyBorder="1" applyAlignment="1">
      <alignment/>
    </xf>
    <xf numFmtId="0" fontId="72" fillId="40" borderId="0" xfId="0" applyFont="1" applyFill="1" applyAlignment="1">
      <alignment/>
    </xf>
    <xf numFmtId="0" fontId="72" fillId="40" borderId="10" xfId="0" applyFont="1" applyFill="1" applyBorder="1" applyAlignment="1">
      <alignment wrapText="1"/>
    </xf>
    <xf numFmtId="164" fontId="72" fillId="40" borderId="10" xfId="44" applyNumberFormat="1" applyFont="1" applyFill="1" applyBorder="1" applyAlignment="1">
      <alignment horizontal="right"/>
    </xf>
    <xf numFmtId="0" fontId="72" fillId="40" borderId="10" xfId="0" applyFont="1" applyFill="1" applyBorder="1" applyAlignment="1">
      <alignment horizontal="center"/>
    </xf>
    <xf numFmtId="164" fontId="72" fillId="40" borderId="10" xfId="44" applyNumberFormat="1" applyFont="1" applyFill="1" applyBorder="1" applyAlignment="1">
      <alignment/>
    </xf>
    <xf numFmtId="14" fontId="72" fillId="40" borderId="10" xfId="0" applyNumberFormat="1" applyFont="1" applyFill="1" applyBorder="1" applyAlignment="1">
      <alignment horizontal="center"/>
    </xf>
    <xf numFmtId="14" fontId="72" fillId="40" borderId="10" xfId="0" applyNumberFormat="1" applyFont="1" applyFill="1" applyBorder="1" applyAlignment="1">
      <alignment horizontal="center" wrapText="1"/>
    </xf>
    <xf numFmtId="0" fontId="75" fillId="40" borderId="10" xfId="0" applyFont="1" applyFill="1" applyBorder="1" applyAlignment="1">
      <alignment wrapText="1"/>
    </xf>
    <xf numFmtId="0" fontId="72" fillId="40" borderId="10" xfId="0" applyFont="1" applyFill="1" applyBorder="1" applyAlignment="1">
      <alignment/>
    </xf>
    <xf numFmtId="14" fontId="72" fillId="40" borderId="10" xfId="0" applyNumberFormat="1" applyFont="1" applyFill="1" applyBorder="1" applyAlignment="1">
      <alignment/>
    </xf>
    <xf numFmtId="0" fontId="72" fillId="40" borderId="11" xfId="0" applyFont="1" applyFill="1" applyBorder="1" applyAlignment="1">
      <alignment wrapText="1"/>
    </xf>
    <xf numFmtId="164" fontId="72" fillId="40" borderId="11" xfId="44" applyNumberFormat="1" applyFont="1" applyFill="1" applyBorder="1" applyAlignment="1">
      <alignment horizontal="right"/>
    </xf>
    <xf numFmtId="0" fontId="72" fillId="40" borderId="11" xfId="0" applyFont="1" applyFill="1" applyBorder="1" applyAlignment="1">
      <alignment horizontal="center" wrapText="1"/>
    </xf>
    <xf numFmtId="14" fontId="72" fillId="40" borderId="11" xfId="0" applyNumberFormat="1" applyFont="1" applyFill="1" applyBorder="1" applyAlignment="1">
      <alignment horizontal="center"/>
    </xf>
    <xf numFmtId="165" fontId="7" fillId="40" borderId="11" xfId="60" applyNumberFormat="1" applyFont="1" applyFill="1" applyBorder="1" applyAlignment="1">
      <alignment horizontal="center"/>
      <protection/>
    </xf>
    <xf numFmtId="164" fontId="7" fillId="40" borderId="11" xfId="44" applyNumberFormat="1" applyFont="1" applyFill="1" applyBorder="1" applyAlignment="1">
      <alignment/>
    </xf>
    <xf numFmtId="164" fontId="7" fillId="40" borderId="36" xfId="44" applyNumberFormat="1" applyFont="1" applyFill="1" applyBorder="1" applyAlignment="1">
      <alignment/>
    </xf>
    <xf numFmtId="44" fontId="72" fillId="40" borderId="26" xfId="44" applyFont="1" applyFill="1" applyBorder="1" applyAlignment="1">
      <alignment/>
    </xf>
    <xf numFmtId="44" fontId="72" fillId="40" borderId="10" xfId="44" applyFont="1" applyFill="1" applyBorder="1" applyAlignment="1">
      <alignment/>
    </xf>
    <xf numFmtId="37" fontId="72" fillId="40" borderId="10" xfId="44" applyNumberFormat="1" applyFont="1" applyFill="1" applyBorder="1" applyAlignment="1">
      <alignment horizontal="center"/>
    </xf>
    <xf numFmtId="44" fontId="72" fillId="40" borderId="10" xfId="44" applyNumberFormat="1" applyFont="1" applyFill="1" applyBorder="1" applyAlignment="1">
      <alignment/>
    </xf>
    <xf numFmtId="1" fontId="72" fillId="40" borderId="10" xfId="0" applyNumberFormat="1" applyFont="1" applyFill="1" applyBorder="1" applyAlignment="1">
      <alignment horizontal="center"/>
    </xf>
    <xf numFmtId="0" fontId="72" fillId="0" borderId="10" xfId="44" applyNumberFormat="1" applyFont="1" applyBorder="1" applyAlignment="1">
      <alignment wrapText="1"/>
    </xf>
    <xf numFmtId="44" fontId="72" fillId="0" borderId="11" xfId="0" applyNumberFormat="1" applyFont="1" applyBorder="1" applyAlignment="1">
      <alignment/>
    </xf>
    <xf numFmtId="0" fontId="72" fillId="39" borderId="11" xfId="0" applyFont="1" applyFill="1" applyBorder="1" applyAlignment="1">
      <alignment wrapText="1"/>
    </xf>
    <xf numFmtId="0" fontId="44" fillId="38" borderId="24" xfId="0" applyFont="1" applyFill="1" applyBorder="1" applyAlignment="1">
      <alignment horizontal="center" wrapText="1"/>
    </xf>
    <xf numFmtId="0" fontId="44" fillId="38" borderId="35" xfId="0" applyFont="1" applyFill="1" applyBorder="1" applyAlignment="1">
      <alignment horizontal="center" wrapText="1"/>
    </xf>
    <xf numFmtId="0" fontId="81" fillId="38" borderId="24" xfId="0" applyFont="1" applyFill="1" applyBorder="1" applyAlignment="1">
      <alignment horizontal="center" vertical="center"/>
    </xf>
    <xf numFmtId="0" fontId="81" fillId="38" borderId="35" xfId="0" applyFont="1" applyFill="1" applyBorder="1" applyAlignment="1">
      <alignment horizontal="center" vertical="center"/>
    </xf>
    <xf numFmtId="0" fontId="68" fillId="35" borderId="40" xfId="0" applyFont="1" applyFill="1" applyBorder="1" applyAlignment="1">
      <alignment horizontal="left"/>
    </xf>
    <xf numFmtId="0" fontId="68" fillId="35" borderId="28" xfId="0" applyFont="1" applyFill="1" applyBorder="1" applyAlignment="1">
      <alignment horizontal="left"/>
    </xf>
    <xf numFmtId="0" fontId="68" fillId="35" borderId="41" xfId="0" applyFont="1" applyFill="1" applyBorder="1" applyAlignment="1">
      <alignment horizontal="left"/>
    </xf>
    <xf numFmtId="0" fontId="68" fillId="35" borderId="42" xfId="0" applyFont="1" applyFill="1" applyBorder="1" applyAlignment="1">
      <alignment horizontal="left"/>
    </xf>
    <xf numFmtId="0" fontId="68" fillId="35" borderId="43" xfId="0" applyFont="1" applyFill="1" applyBorder="1" applyAlignment="1">
      <alignment horizontal="left"/>
    </xf>
    <xf numFmtId="0" fontId="68" fillId="35" borderId="44" xfId="0" applyFont="1" applyFill="1" applyBorder="1" applyAlignment="1">
      <alignment horizontal="left"/>
    </xf>
    <xf numFmtId="0" fontId="72" fillId="39" borderId="10" xfId="0" applyFont="1" applyFill="1" applyBorder="1" applyAlignment="1">
      <alignment wrapText="1"/>
    </xf>
    <xf numFmtId="0" fontId="75" fillId="39" borderId="10" xfId="0" applyFont="1" applyFill="1" applyBorder="1" applyAlignment="1">
      <alignment wrapText="1"/>
    </xf>
    <xf numFmtId="0" fontId="28" fillId="38" borderId="10" xfId="59" applyFont="1" applyFill="1" applyBorder="1" applyAlignment="1" applyProtection="1">
      <alignment horizontal="left" vertical="top" wrapText="1"/>
      <protection locked="0"/>
    </xf>
    <xf numFmtId="164" fontId="65" fillId="38" borderId="10" xfId="44" applyNumberFormat="1" applyFont="1" applyFill="1" applyBorder="1" applyAlignment="1">
      <alignment horizontal="center"/>
    </xf>
    <xf numFmtId="165" fontId="65" fillId="38" borderId="23" xfId="0" applyNumberFormat="1" applyFont="1" applyFill="1" applyBorder="1" applyAlignment="1">
      <alignment/>
    </xf>
    <xf numFmtId="0" fontId="65" fillId="38" borderId="10" xfId="0" applyFont="1" applyFill="1" applyBorder="1" applyAlignment="1">
      <alignment wrapText="1"/>
    </xf>
    <xf numFmtId="164" fontId="65" fillId="38" borderId="11" xfId="44" applyNumberFormat="1" applyFont="1" applyFill="1" applyBorder="1" applyAlignment="1">
      <alignment/>
    </xf>
    <xf numFmtId="0" fontId="65" fillId="38" borderId="11" xfId="0" applyFont="1" applyFill="1" applyBorder="1" applyAlignment="1">
      <alignment wrapText="1"/>
    </xf>
    <xf numFmtId="44" fontId="65" fillId="38" borderId="11" xfId="44" applyNumberFormat="1" applyFont="1" applyFill="1" applyBorder="1" applyAlignment="1">
      <alignment/>
    </xf>
    <xf numFmtId="0" fontId="65" fillId="38" borderId="10" xfId="0" applyFont="1" applyFill="1" applyBorder="1" applyAlignment="1">
      <alignment/>
    </xf>
    <xf numFmtId="164" fontId="65" fillId="38" borderId="10" xfId="44" applyNumberFormat="1" applyFont="1" applyFill="1" applyBorder="1" applyAlignment="1">
      <alignment/>
    </xf>
    <xf numFmtId="165" fontId="65" fillId="38" borderId="10" xfId="0" applyNumberFormat="1" applyFont="1" applyFill="1" applyBorder="1" applyAlignment="1">
      <alignment/>
    </xf>
    <xf numFmtId="0" fontId="65" fillId="38" borderId="14" xfId="0" applyFont="1" applyFill="1" applyBorder="1" applyAlignment="1">
      <alignment/>
    </xf>
    <xf numFmtId="164" fontId="65" fillId="38" borderId="14" xfId="44" applyNumberFormat="1" applyFont="1" applyFill="1" applyBorder="1" applyAlignment="1">
      <alignment/>
    </xf>
    <xf numFmtId="165" fontId="65" fillId="38" borderId="22" xfId="0" applyNumberFormat="1" applyFont="1" applyFill="1" applyBorder="1" applyAlignment="1">
      <alignment/>
    </xf>
    <xf numFmtId="14" fontId="65" fillId="38" borderId="10" xfId="0" applyNumberFormat="1" applyFont="1" applyFill="1" applyBorder="1" applyAlignment="1">
      <alignment/>
    </xf>
    <xf numFmtId="0" fontId="65" fillId="38" borderId="10" xfId="0" applyFont="1" applyFill="1" applyBorder="1" applyAlignment="1" applyProtection="1">
      <alignment horizontal="left" vertical="top" wrapText="1"/>
      <protection locked="0"/>
    </xf>
    <xf numFmtId="164" fontId="28" fillId="38" borderId="10" xfId="44" applyNumberFormat="1" applyFont="1" applyFill="1" applyBorder="1" applyAlignment="1">
      <alignment/>
    </xf>
    <xf numFmtId="0" fontId="65" fillId="38" borderId="23" xfId="0" applyFont="1" applyFill="1" applyBorder="1" applyAlignment="1">
      <alignment/>
    </xf>
    <xf numFmtId="165" fontId="65" fillId="38" borderId="24" xfId="0" applyNumberFormat="1" applyFont="1" applyFill="1" applyBorder="1" applyAlignment="1">
      <alignment/>
    </xf>
    <xf numFmtId="0" fontId="65" fillId="38" borderId="14" xfId="0"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2"/>
  <sheetViews>
    <sheetView zoomScale="92" zoomScaleNormal="92" zoomScalePageLayoutView="0" workbookViewId="0" topLeftCell="A1">
      <pane ySplit="1" topLeftCell="A45" activePane="bottomLeft" state="frozen"/>
      <selection pane="topLeft" activeCell="A1" sqref="A1"/>
      <selection pane="bottomLeft" activeCell="I56" sqref="I56"/>
    </sheetView>
  </sheetViews>
  <sheetFormatPr defaultColWidth="9.140625" defaultRowHeight="15"/>
  <cols>
    <col min="1" max="1" width="33.00390625" style="118" bestFit="1" customWidth="1"/>
    <col min="2" max="2" width="34.00390625" style="118" customWidth="1"/>
    <col min="3" max="3" width="10.57421875" style="118" bestFit="1" customWidth="1"/>
    <col min="4" max="4" width="9.140625" style="118" customWidth="1"/>
    <col min="5" max="5" width="11.00390625" style="176" bestFit="1" customWidth="1"/>
    <col min="6" max="6" width="10.57421875" style="118" bestFit="1" customWidth="1"/>
    <col min="7" max="8" width="10.00390625" style="118" bestFit="1" customWidth="1"/>
    <col min="9" max="9" width="44.421875" style="118" customWidth="1"/>
    <col min="10" max="10" width="11.7109375" style="118" bestFit="1" customWidth="1"/>
    <col min="11" max="11" width="10.00390625" style="118" bestFit="1" customWidth="1"/>
    <col min="12" max="12" width="1.28515625" style="177" customWidth="1"/>
    <col min="13" max="13" width="9.7109375" style="178" bestFit="1" customWidth="1"/>
    <col min="14" max="14" width="8.7109375" style="178" bestFit="1" customWidth="1"/>
    <col min="15" max="15" width="10.00390625" style="178" bestFit="1" customWidth="1"/>
    <col min="16" max="16" width="5.28125" style="149" bestFit="1" customWidth="1"/>
    <col min="17" max="16384" width="8.8515625" style="118" customWidth="1"/>
  </cols>
  <sheetData>
    <row r="1" spans="1:16" s="149" customFormat="1" ht="36">
      <c r="A1" s="148" t="s">
        <v>18</v>
      </c>
      <c r="B1" s="148" t="s">
        <v>19</v>
      </c>
      <c r="C1" s="123" t="s">
        <v>165</v>
      </c>
      <c r="D1" s="148" t="s">
        <v>20</v>
      </c>
      <c r="E1" s="123" t="s">
        <v>21</v>
      </c>
      <c r="F1" s="148" t="s">
        <v>22</v>
      </c>
      <c r="G1" s="148" t="s">
        <v>23</v>
      </c>
      <c r="H1" s="148" t="s">
        <v>24</v>
      </c>
      <c r="I1" s="148" t="s">
        <v>25</v>
      </c>
      <c r="J1" s="123" t="s">
        <v>153</v>
      </c>
      <c r="K1" s="123" t="s">
        <v>154</v>
      </c>
      <c r="L1" s="139"/>
      <c r="M1" s="138" t="s">
        <v>155</v>
      </c>
      <c r="N1" s="126" t="s">
        <v>168</v>
      </c>
      <c r="O1" s="126" t="s">
        <v>167</v>
      </c>
      <c r="P1" s="128" t="s">
        <v>169</v>
      </c>
    </row>
    <row r="2" spans="1:16" ht="38.25" customHeight="1">
      <c r="A2" s="115" t="s">
        <v>68</v>
      </c>
      <c r="B2" s="115" t="s">
        <v>86</v>
      </c>
      <c r="C2" s="150">
        <v>50000</v>
      </c>
      <c r="D2" s="151" t="s">
        <v>79</v>
      </c>
      <c r="E2" s="152">
        <v>50000</v>
      </c>
      <c r="F2" s="153">
        <v>43893</v>
      </c>
      <c r="G2" s="153">
        <v>44207</v>
      </c>
      <c r="H2" s="154">
        <v>44216</v>
      </c>
      <c r="I2" s="95" t="s">
        <v>87</v>
      </c>
      <c r="J2" s="155">
        <v>25000</v>
      </c>
      <c r="K2" s="155"/>
      <c r="L2" s="156"/>
      <c r="M2" s="155"/>
      <c r="N2" s="155"/>
      <c r="O2" s="155"/>
      <c r="P2" s="157">
        <v>1</v>
      </c>
    </row>
    <row r="3" spans="1:16" ht="36.75" customHeight="1">
      <c r="A3" s="115" t="s">
        <v>106</v>
      </c>
      <c r="B3" s="115" t="s">
        <v>107</v>
      </c>
      <c r="C3" s="152">
        <v>30000</v>
      </c>
      <c r="D3" s="151" t="s">
        <v>79</v>
      </c>
      <c r="E3" s="152">
        <v>27500</v>
      </c>
      <c r="F3" s="153">
        <v>43889</v>
      </c>
      <c r="G3" s="153">
        <v>44224</v>
      </c>
      <c r="H3" s="154">
        <v>44237</v>
      </c>
      <c r="I3" s="95" t="s">
        <v>108</v>
      </c>
      <c r="J3" s="152"/>
      <c r="K3" s="152">
        <v>27500</v>
      </c>
      <c r="L3" s="156"/>
      <c r="M3" s="152"/>
      <c r="N3" s="155"/>
      <c r="O3" s="155"/>
      <c r="P3" s="157">
        <v>1</v>
      </c>
    </row>
    <row r="4" spans="1:16" ht="34.5" customHeight="1">
      <c r="A4" s="115" t="s">
        <v>104</v>
      </c>
      <c r="B4" s="115" t="s">
        <v>110</v>
      </c>
      <c r="C4" s="150">
        <v>30000</v>
      </c>
      <c r="D4" s="158" t="s">
        <v>79</v>
      </c>
      <c r="E4" s="155">
        <v>30000</v>
      </c>
      <c r="F4" s="159">
        <v>44164</v>
      </c>
      <c r="G4" s="159">
        <v>44221</v>
      </c>
      <c r="H4" s="160">
        <v>44237</v>
      </c>
      <c r="I4" s="95" t="s">
        <v>112</v>
      </c>
      <c r="J4" s="155"/>
      <c r="K4" s="155">
        <v>30000</v>
      </c>
      <c r="L4" s="156"/>
      <c r="M4" s="155">
        <v>30000</v>
      </c>
      <c r="N4" s="155"/>
      <c r="O4" s="155">
        <v>30000</v>
      </c>
      <c r="P4" s="157">
        <v>1</v>
      </c>
    </row>
    <row r="5" spans="1:16" ht="24">
      <c r="A5" s="115" t="s">
        <v>105</v>
      </c>
      <c r="B5" s="116" t="s">
        <v>111</v>
      </c>
      <c r="C5" s="150">
        <v>60000</v>
      </c>
      <c r="D5" s="157" t="s">
        <v>79</v>
      </c>
      <c r="E5" s="155">
        <v>60000</v>
      </c>
      <c r="F5" s="159">
        <v>44074</v>
      </c>
      <c r="G5" s="159">
        <v>44221</v>
      </c>
      <c r="H5" s="160">
        <v>44237</v>
      </c>
      <c r="I5" s="95" t="s">
        <v>113</v>
      </c>
      <c r="J5" s="155"/>
      <c r="K5" s="155">
        <v>60000</v>
      </c>
      <c r="L5" s="156"/>
      <c r="M5" s="155"/>
      <c r="N5" s="155"/>
      <c r="O5" s="155"/>
      <c r="P5" s="157">
        <v>1</v>
      </c>
    </row>
    <row r="6" spans="1:16" ht="108">
      <c r="A6" s="115" t="s">
        <v>114</v>
      </c>
      <c r="B6" s="115" t="s">
        <v>115</v>
      </c>
      <c r="C6" s="150">
        <v>55000</v>
      </c>
      <c r="D6" s="158" t="s">
        <v>79</v>
      </c>
      <c r="E6" s="155">
        <v>55000</v>
      </c>
      <c r="F6" s="159">
        <v>44124</v>
      </c>
      <c r="G6" s="159">
        <v>44221</v>
      </c>
      <c r="H6" s="161" t="s">
        <v>446</v>
      </c>
      <c r="I6" s="95" t="s">
        <v>442</v>
      </c>
      <c r="J6" s="155"/>
      <c r="K6" s="155">
        <v>45000</v>
      </c>
      <c r="L6" s="156"/>
      <c r="M6" s="155"/>
      <c r="N6" s="155"/>
      <c r="O6" s="155"/>
      <c r="P6" s="157">
        <v>1</v>
      </c>
    </row>
    <row r="7" spans="1:16" ht="23.25" customHeight="1">
      <c r="A7" s="115" t="s">
        <v>118</v>
      </c>
      <c r="B7" s="115" t="s">
        <v>119</v>
      </c>
      <c r="C7" s="150">
        <v>50000</v>
      </c>
      <c r="D7" s="162" t="s">
        <v>79</v>
      </c>
      <c r="E7" s="152">
        <v>50000</v>
      </c>
      <c r="F7" s="153">
        <v>43862</v>
      </c>
      <c r="G7" s="153">
        <v>44221</v>
      </c>
      <c r="H7" s="160">
        <v>44237</v>
      </c>
      <c r="I7" s="115" t="s">
        <v>120</v>
      </c>
      <c r="J7" s="155">
        <v>50000</v>
      </c>
      <c r="K7" s="155"/>
      <c r="L7" s="156"/>
      <c r="M7" s="155"/>
      <c r="N7" s="155"/>
      <c r="O7" s="155">
        <v>50000</v>
      </c>
      <c r="P7" s="157">
        <v>1</v>
      </c>
    </row>
    <row r="8" spans="1:16" ht="60">
      <c r="A8" s="115" t="s">
        <v>281</v>
      </c>
      <c r="B8" s="115" t="s">
        <v>284</v>
      </c>
      <c r="C8" s="150">
        <v>9525</v>
      </c>
      <c r="D8" s="162" t="s">
        <v>343</v>
      </c>
      <c r="E8" s="152">
        <v>9525</v>
      </c>
      <c r="F8" s="153">
        <v>44194</v>
      </c>
      <c r="G8" s="153">
        <v>44279</v>
      </c>
      <c r="H8" s="160">
        <v>44397</v>
      </c>
      <c r="I8" s="115" t="s">
        <v>618</v>
      </c>
      <c r="J8" s="155"/>
      <c r="K8" s="155">
        <v>5025</v>
      </c>
      <c r="L8" s="156"/>
      <c r="M8" s="155"/>
      <c r="N8" s="155"/>
      <c r="O8" s="155"/>
      <c r="P8" s="157">
        <v>1</v>
      </c>
    </row>
    <row r="9" spans="1:16" ht="48">
      <c r="A9" s="115" t="s">
        <v>106</v>
      </c>
      <c r="B9" s="115" t="s">
        <v>285</v>
      </c>
      <c r="C9" s="150">
        <v>35000</v>
      </c>
      <c r="D9" s="162" t="s">
        <v>343</v>
      </c>
      <c r="E9" s="152">
        <v>35000</v>
      </c>
      <c r="F9" s="153">
        <v>44186</v>
      </c>
      <c r="G9" s="153">
        <v>44279</v>
      </c>
      <c r="H9" s="160">
        <v>44292</v>
      </c>
      <c r="I9" s="115" t="s">
        <v>619</v>
      </c>
      <c r="J9" s="155"/>
      <c r="K9" s="155">
        <v>20000</v>
      </c>
      <c r="L9" s="156"/>
      <c r="M9" s="155"/>
      <c r="N9" s="155"/>
      <c r="O9" s="155"/>
      <c r="P9" s="157">
        <v>1</v>
      </c>
    </row>
    <row r="10" spans="1:16" ht="48">
      <c r="A10" s="115" t="s">
        <v>282</v>
      </c>
      <c r="B10" s="115" t="s">
        <v>287</v>
      </c>
      <c r="C10" s="150">
        <v>20841</v>
      </c>
      <c r="D10" s="162" t="s">
        <v>79</v>
      </c>
      <c r="E10" s="152">
        <v>15525</v>
      </c>
      <c r="F10" s="153">
        <v>44187</v>
      </c>
      <c r="G10" s="153">
        <v>44279</v>
      </c>
      <c r="H10" s="160">
        <v>44397</v>
      </c>
      <c r="I10" s="115" t="s">
        <v>620</v>
      </c>
      <c r="J10" s="155"/>
      <c r="K10" s="155">
        <v>15525</v>
      </c>
      <c r="L10" s="156"/>
      <c r="M10" s="155"/>
      <c r="N10" s="155"/>
      <c r="O10" s="155"/>
      <c r="P10" s="157">
        <v>1</v>
      </c>
    </row>
    <row r="11" spans="1:16" ht="48">
      <c r="A11" s="115" t="s">
        <v>283</v>
      </c>
      <c r="B11" s="115" t="s">
        <v>288</v>
      </c>
      <c r="C11" s="150">
        <v>10000</v>
      </c>
      <c r="D11" s="162" t="s">
        <v>79</v>
      </c>
      <c r="E11" s="152">
        <v>10000</v>
      </c>
      <c r="F11" s="153">
        <v>44186</v>
      </c>
      <c r="G11" s="153">
        <v>44279</v>
      </c>
      <c r="H11" s="160">
        <v>44292</v>
      </c>
      <c r="I11" s="115" t="s">
        <v>348</v>
      </c>
      <c r="J11" s="155"/>
      <c r="K11" s="155">
        <v>10000</v>
      </c>
      <c r="L11" s="156">
        <v>1</v>
      </c>
      <c r="M11" s="155">
        <v>10000</v>
      </c>
      <c r="N11" s="155"/>
      <c r="O11" s="155">
        <v>10000</v>
      </c>
      <c r="P11" s="157">
        <v>1</v>
      </c>
    </row>
    <row r="12" spans="1:16" ht="48">
      <c r="A12" s="115" t="s">
        <v>292</v>
      </c>
      <c r="B12" s="115" t="s">
        <v>293</v>
      </c>
      <c r="C12" s="150">
        <v>5000</v>
      </c>
      <c r="D12" s="162" t="s">
        <v>79</v>
      </c>
      <c r="E12" s="152">
        <v>5000</v>
      </c>
      <c r="F12" s="153">
        <v>44183</v>
      </c>
      <c r="G12" s="153">
        <v>44279</v>
      </c>
      <c r="H12" s="160">
        <v>44292</v>
      </c>
      <c r="I12" s="115" t="s">
        <v>346</v>
      </c>
      <c r="J12" s="155">
        <v>5000</v>
      </c>
      <c r="K12" s="155"/>
      <c r="L12" s="156"/>
      <c r="M12" s="155"/>
      <c r="N12" s="155"/>
      <c r="O12" s="155"/>
      <c r="P12" s="157">
        <v>1</v>
      </c>
    </row>
    <row r="13" spans="1:16" ht="48">
      <c r="A13" s="115" t="s">
        <v>300</v>
      </c>
      <c r="B13" s="115" t="s">
        <v>302</v>
      </c>
      <c r="C13" s="150">
        <v>16600</v>
      </c>
      <c r="D13" s="162" t="s">
        <v>79</v>
      </c>
      <c r="E13" s="152">
        <v>16600</v>
      </c>
      <c r="F13" s="153">
        <v>44165</v>
      </c>
      <c r="G13" s="153">
        <v>44279</v>
      </c>
      <c r="H13" s="160">
        <v>44292</v>
      </c>
      <c r="I13" s="115" t="s">
        <v>352</v>
      </c>
      <c r="J13" s="155"/>
      <c r="K13" s="155">
        <v>16600</v>
      </c>
      <c r="L13" s="156"/>
      <c r="M13" s="155"/>
      <c r="N13" s="155"/>
      <c r="O13" s="155"/>
      <c r="P13" s="157">
        <v>1</v>
      </c>
    </row>
    <row r="14" spans="1:16" s="226" customFormat="1" ht="84">
      <c r="A14" s="115" t="s">
        <v>308</v>
      </c>
      <c r="B14" s="115" t="s">
        <v>309</v>
      </c>
      <c r="C14" s="150">
        <v>50000</v>
      </c>
      <c r="D14" s="162" t="s">
        <v>79</v>
      </c>
      <c r="E14" s="152">
        <v>35000</v>
      </c>
      <c r="F14" s="153">
        <v>44184</v>
      </c>
      <c r="G14" s="153">
        <v>44406</v>
      </c>
      <c r="H14" s="159">
        <v>44482</v>
      </c>
      <c r="I14" s="115" t="s">
        <v>824</v>
      </c>
      <c r="J14" s="152"/>
      <c r="K14" s="152">
        <v>16000</v>
      </c>
      <c r="L14" s="156"/>
      <c r="M14" s="152"/>
      <c r="N14" s="152"/>
      <c r="O14" s="152"/>
      <c r="P14" s="162">
        <v>1</v>
      </c>
    </row>
    <row r="15" spans="1:16" ht="24">
      <c r="A15" s="115" t="s">
        <v>63</v>
      </c>
      <c r="B15" s="115" t="s">
        <v>312</v>
      </c>
      <c r="C15" s="150">
        <v>62326</v>
      </c>
      <c r="D15" s="162" t="s">
        <v>79</v>
      </c>
      <c r="E15" s="152">
        <v>62326</v>
      </c>
      <c r="F15" s="153">
        <v>44172</v>
      </c>
      <c r="G15" s="153">
        <v>44279</v>
      </c>
      <c r="H15" s="160">
        <v>44292</v>
      </c>
      <c r="I15" s="115" t="s">
        <v>355</v>
      </c>
      <c r="J15" s="155">
        <v>62326</v>
      </c>
      <c r="K15" s="155"/>
      <c r="L15" s="156"/>
      <c r="M15" s="155"/>
      <c r="N15" s="155"/>
      <c r="O15" s="155"/>
      <c r="P15" s="157">
        <v>1</v>
      </c>
    </row>
    <row r="16" spans="1:16" ht="60">
      <c r="A16" s="115" t="s">
        <v>393</v>
      </c>
      <c r="B16" s="115" t="s">
        <v>394</v>
      </c>
      <c r="C16" s="150">
        <v>74500</v>
      </c>
      <c r="D16" s="162" t="s">
        <v>79</v>
      </c>
      <c r="E16" s="152">
        <v>49500</v>
      </c>
      <c r="F16" s="153">
        <v>44284</v>
      </c>
      <c r="G16" s="153">
        <v>44279</v>
      </c>
      <c r="H16" s="160">
        <v>44349</v>
      </c>
      <c r="I16" s="115" t="s">
        <v>621</v>
      </c>
      <c r="J16" s="155">
        <v>25000</v>
      </c>
      <c r="K16" s="155"/>
      <c r="L16" s="156"/>
      <c r="M16" s="155"/>
      <c r="N16" s="155"/>
      <c r="O16" s="155">
        <v>25000</v>
      </c>
      <c r="P16" s="157">
        <v>1</v>
      </c>
    </row>
    <row r="17" spans="1:16" ht="60">
      <c r="A17" s="95" t="s">
        <v>195</v>
      </c>
      <c r="B17" s="95" t="s">
        <v>298</v>
      </c>
      <c r="C17" s="155">
        <v>20000</v>
      </c>
      <c r="D17" s="157" t="s">
        <v>79</v>
      </c>
      <c r="E17" s="155">
        <v>20000</v>
      </c>
      <c r="F17" s="159">
        <v>44180</v>
      </c>
      <c r="G17" s="159">
        <v>44279</v>
      </c>
      <c r="H17" s="163">
        <v>44315</v>
      </c>
      <c r="I17" s="95" t="s">
        <v>622</v>
      </c>
      <c r="J17" s="117"/>
      <c r="K17" s="155">
        <v>20000</v>
      </c>
      <c r="L17" s="164"/>
      <c r="M17" s="155"/>
      <c r="N17" s="155"/>
      <c r="O17" s="155"/>
      <c r="P17" s="157">
        <v>1</v>
      </c>
    </row>
    <row r="18" spans="1:16" ht="72">
      <c r="A18" s="147" t="s">
        <v>422</v>
      </c>
      <c r="B18" s="147" t="s">
        <v>423</v>
      </c>
      <c r="C18" s="165">
        <v>309750</v>
      </c>
      <c r="D18" s="166" t="s">
        <v>79</v>
      </c>
      <c r="E18" s="167">
        <v>309750</v>
      </c>
      <c r="F18" s="168">
        <v>43847</v>
      </c>
      <c r="G18" s="168">
        <v>44230</v>
      </c>
      <c r="H18" s="351" t="s">
        <v>860</v>
      </c>
      <c r="I18" s="95" t="s">
        <v>803</v>
      </c>
      <c r="J18" s="165">
        <v>309750</v>
      </c>
      <c r="K18" s="121"/>
      <c r="L18" s="169"/>
      <c r="M18" s="165"/>
      <c r="N18" s="165"/>
      <c r="O18" s="165">
        <v>154875</v>
      </c>
      <c r="P18" s="166">
        <v>1</v>
      </c>
    </row>
    <row r="19" spans="1:16" ht="12">
      <c r="A19" s="121" t="s">
        <v>315</v>
      </c>
      <c r="B19" s="121" t="s">
        <v>558</v>
      </c>
      <c r="C19" s="165">
        <v>4500</v>
      </c>
      <c r="D19" s="166" t="s">
        <v>79</v>
      </c>
      <c r="E19" s="167">
        <v>4500</v>
      </c>
      <c r="F19" s="168">
        <v>44349</v>
      </c>
      <c r="G19" s="168">
        <v>44391</v>
      </c>
      <c r="H19" s="168">
        <v>44397</v>
      </c>
      <c r="I19" s="121"/>
      <c r="J19" s="165">
        <v>4500</v>
      </c>
      <c r="K19" s="165"/>
      <c r="L19" s="169"/>
      <c r="M19" s="165"/>
      <c r="N19" s="165"/>
      <c r="O19" s="165"/>
      <c r="P19" s="166">
        <v>1</v>
      </c>
    </row>
    <row r="20" spans="1:16" ht="12">
      <c r="A20" s="121" t="s">
        <v>92</v>
      </c>
      <c r="B20" s="121" t="s">
        <v>559</v>
      </c>
      <c r="C20" s="165">
        <v>4500</v>
      </c>
      <c r="D20" s="166" t="s">
        <v>79</v>
      </c>
      <c r="E20" s="167">
        <v>4500</v>
      </c>
      <c r="F20" s="168">
        <v>44301</v>
      </c>
      <c r="G20" s="168">
        <v>44391</v>
      </c>
      <c r="H20" s="168">
        <v>44397</v>
      </c>
      <c r="I20" s="121"/>
      <c r="J20" s="165">
        <v>4500</v>
      </c>
      <c r="K20" s="165"/>
      <c r="L20" s="169"/>
      <c r="M20" s="165"/>
      <c r="N20" s="165"/>
      <c r="O20" s="165"/>
      <c r="P20" s="166">
        <v>1</v>
      </c>
    </row>
    <row r="21" spans="1:16" s="226" customFormat="1" ht="24">
      <c r="A21" s="335" t="s">
        <v>567</v>
      </c>
      <c r="B21" s="335" t="s">
        <v>568</v>
      </c>
      <c r="C21" s="336">
        <v>10000</v>
      </c>
      <c r="D21" s="321" t="s">
        <v>79</v>
      </c>
      <c r="E21" s="337">
        <v>10000</v>
      </c>
      <c r="F21" s="338">
        <v>44343</v>
      </c>
      <c r="G21" s="338">
        <v>44406</v>
      </c>
      <c r="H21" s="338">
        <v>44425</v>
      </c>
      <c r="I21" s="120" t="s">
        <v>661</v>
      </c>
      <c r="J21" s="336">
        <v>10000</v>
      </c>
      <c r="K21" s="336"/>
      <c r="L21" s="169"/>
      <c r="M21" s="336"/>
      <c r="N21" s="336"/>
      <c r="O21" s="336">
        <v>10000</v>
      </c>
      <c r="P21" s="321">
        <v>1</v>
      </c>
    </row>
    <row r="22" spans="1:16" s="226" customFormat="1" ht="24">
      <c r="A22" s="335" t="s">
        <v>118</v>
      </c>
      <c r="B22" s="335" t="s">
        <v>119</v>
      </c>
      <c r="C22" s="336">
        <v>40000</v>
      </c>
      <c r="D22" s="321" t="s">
        <v>79</v>
      </c>
      <c r="E22" s="337">
        <v>40000</v>
      </c>
      <c r="F22" s="338">
        <v>44343</v>
      </c>
      <c r="G22" s="338">
        <v>44406</v>
      </c>
      <c r="H22" s="338">
        <v>44425</v>
      </c>
      <c r="I22" s="120" t="s">
        <v>662</v>
      </c>
      <c r="J22" s="336">
        <v>40000</v>
      </c>
      <c r="K22" s="336"/>
      <c r="L22" s="169"/>
      <c r="M22" s="336"/>
      <c r="N22" s="336"/>
      <c r="O22" s="336">
        <v>40000</v>
      </c>
      <c r="P22" s="321">
        <v>1</v>
      </c>
    </row>
    <row r="23" spans="1:16" s="226" customFormat="1" ht="48">
      <c r="A23" s="335" t="s">
        <v>583</v>
      </c>
      <c r="B23" s="335" t="s">
        <v>584</v>
      </c>
      <c r="C23" s="336">
        <v>25000</v>
      </c>
      <c r="D23" s="321" t="s">
        <v>79</v>
      </c>
      <c r="E23" s="337">
        <v>25000</v>
      </c>
      <c r="F23" s="338">
        <v>44317</v>
      </c>
      <c r="G23" s="338">
        <v>44406</v>
      </c>
      <c r="H23" s="338">
        <v>44489</v>
      </c>
      <c r="I23" s="120" t="s">
        <v>862</v>
      </c>
      <c r="J23" s="336"/>
      <c r="K23" s="336">
        <v>25000</v>
      </c>
      <c r="L23" s="169"/>
      <c r="M23" s="336"/>
      <c r="N23" s="336"/>
      <c r="O23" s="336">
        <v>25000</v>
      </c>
      <c r="P23" s="321">
        <v>1</v>
      </c>
    </row>
    <row r="24" spans="1:16" s="226" customFormat="1" ht="48">
      <c r="A24" s="120" t="s">
        <v>595</v>
      </c>
      <c r="B24" s="335" t="s">
        <v>596</v>
      </c>
      <c r="C24" s="336">
        <v>10000</v>
      </c>
      <c r="D24" s="321" t="s">
        <v>79</v>
      </c>
      <c r="E24" s="337">
        <v>10000</v>
      </c>
      <c r="F24" s="338">
        <v>44301</v>
      </c>
      <c r="G24" s="338">
        <v>44406</v>
      </c>
      <c r="H24" s="338">
        <v>44425</v>
      </c>
      <c r="I24" s="120" t="s">
        <v>667</v>
      </c>
      <c r="J24" s="336"/>
      <c r="K24" s="336">
        <v>10000</v>
      </c>
      <c r="L24" s="169"/>
      <c r="M24" s="336"/>
      <c r="N24" s="336"/>
      <c r="O24" s="336"/>
      <c r="P24" s="321">
        <v>1</v>
      </c>
    </row>
    <row r="25" spans="1:16" s="226" customFormat="1" ht="36">
      <c r="A25" s="335" t="s">
        <v>597</v>
      </c>
      <c r="B25" s="335" t="s">
        <v>598</v>
      </c>
      <c r="C25" s="336">
        <v>5000</v>
      </c>
      <c r="D25" s="321" t="s">
        <v>79</v>
      </c>
      <c r="E25" s="337">
        <v>5000</v>
      </c>
      <c r="F25" s="338">
        <v>44316</v>
      </c>
      <c r="G25" s="338">
        <v>44406</v>
      </c>
      <c r="H25" s="338">
        <v>44425</v>
      </c>
      <c r="I25" s="120" t="s">
        <v>669</v>
      </c>
      <c r="J25" s="336">
        <v>5000</v>
      </c>
      <c r="K25" s="336"/>
      <c r="L25" s="169"/>
      <c r="M25" s="336"/>
      <c r="N25" s="336"/>
      <c r="O25" s="336"/>
      <c r="P25" s="321">
        <v>1</v>
      </c>
    </row>
    <row r="26" spans="1:16" s="226" customFormat="1" ht="36">
      <c r="A26" s="335" t="s">
        <v>197</v>
      </c>
      <c r="B26" s="335" t="s">
        <v>600</v>
      </c>
      <c r="C26" s="336">
        <v>20000</v>
      </c>
      <c r="D26" s="321" t="s">
        <v>79</v>
      </c>
      <c r="E26" s="337">
        <v>20000</v>
      </c>
      <c r="F26" s="338">
        <v>44309</v>
      </c>
      <c r="G26" s="338">
        <v>44406</v>
      </c>
      <c r="H26" s="338">
        <v>44425</v>
      </c>
      <c r="I26" s="120" t="s">
        <v>670</v>
      </c>
      <c r="J26" s="336"/>
      <c r="K26" s="336">
        <v>20000</v>
      </c>
      <c r="L26" s="169"/>
      <c r="M26" s="336"/>
      <c r="N26" s="336"/>
      <c r="O26" s="336"/>
      <c r="P26" s="321">
        <v>1</v>
      </c>
    </row>
    <row r="27" spans="1:16" s="226" customFormat="1" ht="36">
      <c r="A27" s="120" t="s">
        <v>480</v>
      </c>
      <c r="B27" s="335" t="s">
        <v>601</v>
      </c>
      <c r="C27" s="336">
        <v>8000</v>
      </c>
      <c r="D27" s="321" t="s">
        <v>79</v>
      </c>
      <c r="E27" s="337">
        <v>8000</v>
      </c>
      <c r="F27" s="338">
        <v>44313</v>
      </c>
      <c r="G27" s="338">
        <v>44406</v>
      </c>
      <c r="H27" s="338">
        <v>44425</v>
      </c>
      <c r="I27" s="120" t="s">
        <v>658</v>
      </c>
      <c r="J27" s="336"/>
      <c r="K27" s="336">
        <v>8000</v>
      </c>
      <c r="L27" s="169"/>
      <c r="M27" s="336"/>
      <c r="N27" s="336"/>
      <c r="O27" s="336"/>
      <c r="P27" s="321">
        <v>1</v>
      </c>
    </row>
    <row r="28" spans="1:16" s="226" customFormat="1" ht="36">
      <c r="A28" s="335" t="s">
        <v>371</v>
      </c>
      <c r="B28" s="335" t="s">
        <v>602</v>
      </c>
      <c r="C28" s="336">
        <v>5000</v>
      </c>
      <c r="D28" s="321" t="s">
        <v>79</v>
      </c>
      <c r="E28" s="337">
        <v>5000</v>
      </c>
      <c r="F28" s="338">
        <v>44308</v>
      </c>
      <c r="G28" s="338">
        <v>44406</v>
      </c>
      <c r="H28" s="338">
        <v>44425</v>
      </c>
      <c r="I28" s="120" t="s">
        <v>671</v>
      </c>
      <c r="J28" s="336"/>
      <c r="K28" s="336">
        <v>5000</v>
      </c>
      <c r="L28" s="169"/>
      <c r="M28" s="336"/>
      <c r="N28" s="336"/>
      <c r="O28" s="336">
        <v>5000</v>
      </c>
      <c r="P28" s="321">
        <v>1</v>
      </c>
    </row>
    <row r="29" spans="1:16" s="226" customFormat="1" ht="36">
      <c r="A29" s="335" t="s">
        <v>610</v>
      </c>
      <c r="B29" s="335" t="s">
        <v>611</v>
      </c>
      <c r="C29" s="336">
        <v>10000</v>
      </c>
      <c r="D29" s="321" t="s">
        <v>79</v>
      </c>
      <c r="E29" s="337">
        <v>10000</v>
      </c>
      <c r="F29" s="338">
        <v>44310</v>
      </c>
      <c r="G29" s="338">
        <v>44406</v>
      </c>
      <c r="H29" s="338">
        <v>44425</v>
      </c>
      <c r="I29" s="120" t="s">
        <v>672</v>
      </c>
      <c r="J29" s="336"/>
      <c r="K29" s="336">
        <v>10000</v>
      </c>
      <c r="L29" s="169"/>
      <c r="M29" s="336"/>
      <c r="N29" s="336"/>
      <c r="O29" s="336"/>
      <c r="P29" s="321">
        <v>1</v>
      </c>
    </row>
    <row r="30" spans="1:16" s="226" customFormat="1" ht="48">
      <c r="A30" s="120" t="s">
        <v>612</v>
      </c>
      <c r="B30" s="335" t="s">
        <v>613</v>
      </c>
      <c r="C30" s="336">
        <v>15000</v>
      </c>
      <c r="D30" s="321" t="s">
        <v>79</v>
      </c>
      <c r="E30" s="337">
        <v>15000</v>
      </c>
      <c r="F30" s="338">
        <v>44298</v>
      </c>
      <c r="G30" s="338">
        <v>44406</v>
      </c>
      <c r="H30" s="338">
        <v>44425</v>
      </c>
      <c r="I30" s="120" t="s">
        <v>673</v>
      </c>
      <c r="J30" s="336"/>
      <c r="K30" s="336">
        <v>15000</v>
      </c>
      <c r="L30" s="169"/>
      <c r="M30" s="336">
        <v>15000</v>
      </c>
      <c r="N30" s="336"/>
      <c r="O30" s="336">
        <v>15000</v>
      </c>
      <c r="P30" s="321">
        <v>1</v>
      </c>
    </row>
    <row r="31" spans="1:16" s="226" customFormat="1" ht="36">
      <c r="A31" s="335" t="s">
        <v>393</v>
      </c>
      <c r="B31" s="120" t="s">
        <v>614</v>
      </c>
      <c r="C31" s="336">
        <v>24750</v>
      </c>
      <c r="D31" s="321" t="s">
        <v>79</v>
      </c>
      <c r="E31" s="337">
        <v>24750</v>
      </c>
      <c r="F31" s="338">
        <v>44309</v>
      </c>
      <c r="G31" s="338">
        <v>44406</v>
      </c>
      <c r="H31" s="338">
        <v>44425</v>
      </c>
      <c r="I31" s="120" t="s">
        <v>663</v>
      </c>
      <c r="J31" s="336"/>
      <c r="K31" s="336">
        <v>24750</v>
      </c>
      <c r="L31" s="169"/>
      <c r="M31" s="336">
        <v>24750</v>
      </c>
      <c r="N31" s="336"/>
      <c r="O31" s="336">
        <v>24750</v>
      </c>
      <c r="P31" s="321">
        <v>1</v>
      </c>
    </row>
    <row r="32" spans="1:16" s="226" customFormat="1" ht="48">
      <c r="A32" s="335" t="s">
        <v>194</v>
      </c>
      <c r="B32" s="335" t="s">
        <v>615</v>
      </c>
      <c r="C32" s="336">
        <v>15000</v>
      </c>
      <c r="D32" s="321" t="s">
        <v>79</v>
      </c>
      <c r="E32" s="337">
        <v>15000</v>
      </c>
      <c r="F32" s="338">
        <v>44326</v>
      </c>
      <c r="G32" s="338">
        <v>44406</v>
      </c>
      <c r="H32" s="338">
        <v>44425</v>
      </c>
      <c r="I32" s="120" t="s">
        <v>674</v>
      </c>
      <c r="J32" s="336"/>
      <c r="K32" s="336">
        <v>15000</v>
      </c>
      <c r="L32" s="169"/>
      <c r="M32" s="336">
        <v>15000</v>
      </c>
      <c r="N32" s="336"/>
      <c r="O32" s="336">
        <v>15000</v>
      </c>
      <c r="P32" s="321">
        <v>1</v>
      </c>
    </row>
    <row r="33" spans="1:16" s="226" customFormat="1" ht="48">
      <c r="A33" s="335" t="s">
        <v>432</v>
      </c>
      <c r="B33" s="335" t="s">
        <v>616</v>
      </c>
      <c r="C33" s="336">
        <v>30000</v>
      </c>
      <c r="D33" s="321" t="s">
        <v>79</v>
      </c>
      <c r="E33" s="337">
        <v>30000</v>
      </c>
      <c r="F33" s="338">
        <v>44211</v>
      </c>
      <c r="G33" s="338">
        <v>44406</v>
      </c>
      <c r="H33" s="338">
        <v>44425</v>
      </c>
      <c r="I33" s="120" t="s">
        <v>675</v>
      </c>
      <c r="J33" s="336"/>
      <c r="K33" s="336">
        <v>30000</v>
      </c>
      <c r="L33" s="169"/>
      <c r="M33" s="336"/>
      <c r="N33" s="336"/>
      <c r="O33" s="336"/>
      <c r="P33" s="321">
        <v>1</v>
      </c>
    </row>
    <row r="34" spans="1:16" ht="24">
      <c r="A34" s="121" t="s">
        <v>732</v>
      </c>
      <c r="B34" s="147" t="s">
        <v>733</v>
      </c>
      <c r="C34" s="165">
        <v>7500</v>
      </c>
      <c r="D34" s="166" t="s">
        <v>79</v>
      </c>
      <c r="E34" s="167">
        <v>7500</v>
      </c>
      <c r="F34" s="168">
        <v>44424</v>
      </c>
      <c r="G34" s="168">
        <v>44406</v>
      </c>
      <c r="H34" s="168">
        <v>44435</v>
      </c>
      <c r="I34" s="121" t="s">
        <v>734</v>
      </c>
      <c r="J34" s="165">
        <v>7500</v>
      </c>
      <c r="K34" s="165"/>
      <c r="L34" s="169"/>
      <c r="M34" s="165"/>
      <c r="N34" s="165"/>
      <c r="O34" s="165">
        <v>7500</v>
      </c>
      <c r="P34" s="166">
        <v>1</v>
      </c>
    </row>
    <row r="35" spans="1:16" ht="12">
      <c r="A35" s="121" t="s">
        <v>804</v>
      </c>
      <c r="B35" s="121" t="s">
        <v>805</v>
      </c>
      <c r="C35" s="165">
        <v>1000</v>
      </c>
      <c r="D35" s="166" t="s">
        <v>79</v>
      </c>
      <c r="E35" s="167">
        <v>1000</v>
      </c>
      <c r="F35" s="168">
        <v>44466</v>
      </c>
      <c r="G35" s="168">
        <v>44466</v>
      </c>
      <c r="H35" s="168">
        <v>44477</v>
      </c>
      <c r="I35" s="121"/>
      <c r="J35" s="165">
        <v>1000</v>
      </c>
      <c r="K35" s="165"/>
      <c r="L35" s="169"/>
      <c r="M35" s="165"/>
      <c r="N35" s="165"/>
      <c r="O35" s="165">
        <v>1000</v>
      </c>
      <c r="P35" s="166">
        <v>1</v>
      </c>
    </row>
    <row r="36" spans="1:16" s="375" customFormat="1" ht="12">
      <c r="A36" s="370"/>
      <c r="B36" s="370"/>
      <c r="C36" s="371"/>
      <c r="D36" s="372"/>
      <c r="E36" s="373"/>
      <c r="F36" s="374"/>
      <c r="G36" s="374"/>
      <c r="H36" s="374"/>
      <c r="I36" s="370"/>
      <c r="J36" s="371"/>
      <c r="K36" s="371"/>
      <c r="L36" s="370"/>
      <c r="M36" s="371"/>
      <c r="N36" s="371"/>
      <c r="O36" s="371"/>
      <c r="P36" s="372"/>
    </row>
    <row r="37" spans="1:16" ht="48">
      <c r="A37" s="121" t="s">
        <v>252</v>
      </c>
      <c r="B37" s="121" t="s">
        <v>928</v>
      </c>
      <c r="C37" s="362">
        <v>35009.19</v>
      </c>
      <c r="D37" s="166" t="s">
        <v>79</v>
      </c>
      <c r="E37" s="398">
        <v>35009.19</v>
      </c>
      <c r="F37" s="168">
        <v>44337</v>
      </c>
      <c r="G37" s="168">
        <v>44522</v>
      </c>
      <c r="H37" s="168"/>
      <c r="I37" s="147" t="s">
        <v>1075</v>
      </c>
      <c r="J37" s="165"/>
      <c r="K37" s="362">
        <v>35009.19</v>
      </c>
      <c r="L37" s="169"/>
      <c r="M37" s="165"/>
      <c r="N37" s="165"/>
      <c r="O37" s="165"/>
      <c r="P37" s="166">
        <v>1</v>
      </c>
    </row>
    <row r="38" spans="1:16" ht="48">
      <c r="A38" s="121" t="s">
        <v>927</v>
      </c>
      <c r="B38" s="121" t="s">
        <v>929</v>
      </c>
      <c r="C38" s="165">
        <v>15000</v>
      </c>
      <c r="D38" s="166" t="s">
        <v>79</v>
      </c>
      <c r="E38" s="167">
        <v>15000</v>
      </c>
      <c r="F38" s="168">
        <v>44426</v>
      </c>
      <c r="G38" s="168">
        <v>44522</v>
      </c>
      <c r="H38" s="168"/>
      <c r="I38" s="147" t="s">
        <v>1076</v>
      </c>
      <c r="J38" s="165"/>
      <c r="K38" s="165">
        <v>15000</v>
      </c>
      <c r="L38" s="169"/>
      <c r="M38" s="165"/>
      <c r="N38" s="165"/>
      <c r="O38" s="165">
        <v>15000</v>
      </c>
      <c r="P38" s="166">
        <v>1</v>
      </c>
    </row>
    <row r="39" spans="1:16" ht="60">
      <c r="A39" s="121" t="s">
        <v>327</v>
      </c>
      <c r="B39" s="121" t="s">
        <v>930</v>
      </c>
      <c r="C39" s="165">
        <v>25000</v>
      </c>
      <c r="D39" s="166" t="s">
        <v>79</v>
      </c>
      <c r="E39" s="167">
        <v>25000</v>
      </c>
      <c r="F39" s="168">
        <v>44431</v>
      </c>
      <c r="G39" s="168">
        <v>44522</v>
      </c>
      <c r="H39" s="168"/>
      <c r="I39" s="147" t="s">
        <v>1077</v>
      </c>
      <c r="J39" s="165"/>
      <c r="K39" s="165">
        <v>25000</v>
      </c>
      <c r="L39" s="169"/>
      <c r="M39" s="165">
        <v>25000</v>
      </c>
      <c r="N39" s="165"/>
      <c r="O39" s="165">
        <v>25000</v>
      </c>
      <c r="P39" s="166">
        <v>1</v>
      </c>
    </row>
    <row r="40" spans="1:16" ht="36">
      <c r="A40" s="121" t="s">
        <v>935</v>
      </c>
      <c r="B40" s="121" t="s">
        <v>936</v>
      </c>
      <c r="C40" s="165">
        <v>1000</v>
      </c>
      <c r="D40" s="166" t="s">
        <v>79</v>
      </c>
      <c r="E40" s="167">
        <v>1000</v>
      </c>
      <c r="F40" s="168">
        <v>44432</v>
      </c>
      <c r="G40" s="168">
        <v>44522</v>
      </c>
      <c r="H40" s="168"/>
      <c r="I40" s="147" t="s">
        <v>1078</v>
      </c>
      <c r="J40" s="165">
        <v>1000</v>
      </c>
      <c r="K40" s="165"/>
      <c r="L40" s="169"/>
      <c r="M40" s="165"/>
      <c r="N40" s="165"/>
      <c r="O40" s="165"/>
      <c r="P40" s="166">
        <v>1</v>
      </c>
    </row>
    <row r="41" spans="1:16" ht="36">
      <c r="A41" s="121" t="s">
        <v>200</v>
      </c>
      <c r="B41" s="121" t="s">
        <v>937</v>
      </c>
      <c r="C41" s="165">
        <v>5800</v>
      </c>
      <c r="D41" s="166" t="s">
        <v>79</v>
      </c>
      <c r="E41" s="167">
        <v>5800</v>
      </c>
      <c r="F41" s="168">
        <v>44420</v>
      </c>
      <c r="G41" s="168">
        <v>44522</v>
      </c>
      <c r="H41" s="168"/>
      <c r="I41" s="147" t="s">
        <v>1079</v>
      </c>
      <c r="J41" s="165"/>
      <c r="K41" s="165">
        <v>5800</v>
      </c>
      <c r="L41" s="169"/>
      <c r="M41" s="165"/>
      <c r="N41" s="165"/>
      <c r="O41" s="165"/>
      <c r="P41" s="166">
        <v>1</v>
      </c>
    </row>
    <row r="42" spans="1:16" ht="60">
      <c r="A42" s="121" t="s">
        <v>421</v>
      </c>
      <c r="B42" s="121" t="s">
        <v>942</v>
      </c>
      <c r="C42" s="165">
        <v>540000</v>
      </c>
      <c r="D42" s="166" t="s">
        <v>79</v>
      </c>
      <c r="E42" s="167">
        <v>350000</v>
      </c>
      <c r="F42" s="168">
        <v>44434</v>
      </c>
      <c r="G42" s="168">
        <v>44522</v>
      </c>
      <c r="H42" s="168"/>
      <c r="I42" s="399" t="s">
        <v>1133</v>
      </c>
      <c r="J42" s="165"/>
      <c r="K42" s="165">
        <v>350000</v>
      </c>
      <c r="L42" s="169"/>
      <c r="M42" s="165"/>
      <c r="N42" s="165">
        <v>350000</v>
      </c>
      <c r="O42" s="165"/>
      <c r="P42" s="166">
        <v>1</v>
      </c>
    </row>
    <row r="43" spans="1:16" ht="36">
      <c r="A43" s="121" t="s">
        <v>940</v>
      </c>
      <c r="B43" s="121" t="s">
        <v>943</v>
      </c>
      <c r="C43" s="165">
        <v>50000</v>
      </c>
      <c r="D43" s="166" t="s">
        <v>79</v>
      </c>
      <c r="E43" s="167">
        <v>50000</v>
      </c>
      <c r="F43" s="168">
        <v>44438</v>
      </c>
      <c r="G43" s="168">
        <v>44522</v>
      </c>
      <c r="H43" s="168"/>
      <c r="I43" s="147" t="s">
        <v>1072</v>
      </c>
      <c r="J43" s="165"/>
      <c r="K43" s="165">
        <v>50000</v>
      </c>
      <c r="L43" s="169"/>
      <c r="M43" s="165"/>
      <c r="N43" s="165"/>
      <c r="O43" s="165">
        <v>50000</v>
      </c>
      <c r="P43" s="166">
        <v>1</v>
      </c>
    </row>
    <row r="44" spans="1:16" ht="72">
      <c r="A44" s="121" t="s">
        <v>114</v>
      </c>
      <c r="B44" s="121" t="s">
        <v>941</v>
      </c>
      <c r="C44" s="165">
        <v>55000</v>
      </c>
      <c r="D44" s="166" t="s">
        <v>79</v>
      </c>
      <c r="E44" s="167">
        <v>35000</v>
      </c>
      <c r="F44" s="168">
        <v>44434</v>
      </c>
      <c r="G44" s="168">
        <v>44522</v>
      </c>
      <c r="H44" s="168"/>
      <c r="I44" s="399" t="s">
        <v>1114</v>
      </c>
      <c r="J44" s="165"/>
      <c r="K44" s="165">
        <v>35000</v>
      </c>
      <c r="L44" s="169"/>
      <c r="M44" s="165"/>
      <c r="N44" s="165"/>
      <c r="O44" s="165"/>
      <c r="P44" s="166">
        <v>1</v>
      </c>
    </row>
    <row r="45" spans="1:16" ht="36">
      <c r="A45" s="121" t="s">
        <v>961</v>
      </c>
      <c r="B45" s="121" t="s">
        <v>966</v>
      </c>
      <c r="C45" s="165">
        <v>5000</v>
      </c>
      <c r="D45" s="166" t="s">
        <v>79</v>
      </c>
      <c r="E45" s="167">
        <v>5000</v>
      </c>
      <c r="F45" s="168">
        <v>44499</v>
      </c>
      <c r="G45" s="168">
        <v>44522</v>
      </c>
      <c r="H45" s="168"/>
      <c r="I45" s="147" t="s">
        <v>1087</v>
      </c>
      <c r="J45" s="165">
        <v>5000</v>
      </c>
      <c r="K45" s="165"/>
      <c r="L45" s="169"/>
      <c r="M45" s="165"/>
      <c r="N45" s="165"/>
      <c r="O45" s="165"/>
      <c r="P45" s="166">
        <v>1</v>
      </c>
    </row>
    <row r="46" spans="1:16" ht="36">
      <c r="A46" s="121" t="s">
        <v>292</v>
      </c>
      <c r="B46" s="121" t="s">
        <v>967</v>
      </c>
      <c r="C46" s="165">
        <v>5000</v>
      </c>
      <c r="D46" s="166" t="s">
        <v>79</v>
      </c>
      <c r="E46" s="167">
        <v>5000</v>
      </c>
      <c r="F46" s="168">
        <v>44488</v>
      </c>
      <c r="G46" s="168">
        <v>44522</v>
      </c>
      <c r="H46" s="168"/>
      <c r="I46" s="147" t="s">
        <v>1088</v>
      </c>
      <c r="J46" s="165">
        <v>5000</v>
      </c>
      <c r="K46" s="165"/>
      <c r="L46" s="169"/>
      <c r="M46" s="165"/>
      <c r="N46" s="165"/>
      <c r="O46" s="165"/>
      <c r="P46" s="166">
        <v>1</v>
      </c>
    </row>
    <row r="47" spans="1:16" ht="36">
      <c r="A47" s="121" t="s">
        <v>969</v>
      </c>
      <c r="B47" s="121" t="s">
        <v>968</v>
      </c>
      <c r="C47" s="165">
        <v>20000</v>
      </c>
      <c r="D47" s="166" t="s">
        <v>79</v>
      </c>
      <c r="E47" s="167">
        <v>20000</v>
      </c>
      <c r="F47" s="168">
        <v>44442</v>
      </c>
      <c r="G47" s="168">
        <v>44522</v>
      </c>
      <c r="H47" s="168"/>
      <c r="I47" s="147" t="s">
        <v>1090</v>
      </c>
      <c r="J47" s="165"/>
      <c r="K47" s="165">
        <v>20000</v>
      </c>
      <c r="L47" s="169"/>
      <c r="M47" s="165"/>
      <c r="N47" s="165"/>
      <c r="O47" s="165"/>
      <c r="P47" s="166">
        <v>1</v>
      </c>
    </row>
    <row r="48" spans="1:16" ht="48">
      <c r="A48" s="121" t="s">
        <v>962</v>
      </c>
      <c r="B48" s="121" t="s">
        <v>970</v>
      </c>
      <c r="C48" s="165">
        <v>10000</v>
      </c>
      <c r="D48" s="166" t="s">
        <v>79</v>
      </c>
      <c r="E48" s="167">
        <v>10000</v>
      </c>
      <c r="F48" s="168">
        <v>44437</v>
      </c>
      <c r="G48" s="168">
        <v>44522</v>
      </c>
      <c r="H48" s="168"/>
      <c r="I48" s="147" t="s">
        <v>1093</v>
      </c>
      <c r="J48" s="165"/>
      <c r="K48" s="165">
        <v>10000</v>
      </c>
      <c r="L48" s="169"/>
      <c r="M48" s="165">
        <v>10000</v>
      </c>
      <c r="N48" s="165"/>
      <c r="O48" s="165">
        <v>10000</v>
      </c>
      <c r="P48" s="166">
        <v>1</v>
      </c>
    </row>
    <row r="49" spans="1:16" ht="48">
      <c r="A49" s="121" t="s">
        <v>963</v>
      </c>
      <c r="B49" s="121" t="s">
        <v>971</v>
      </c>
      <c r="C49" s="165">
        <v>15000</v>
      </c>
      <c r="D49" s="166" t="s">
        <v>79</v>
      </c>
      <c r="E49" s="167">
        <v>15000</v>
      </c>
      <c r="F49" s="168">
        <v>44437</v>
      </c>
      <c r="G49" s="168">
        <v>44522</v>
      </c>
      <c r="H49" s="168"/>
      <c r="I49" s="147" t="s">
        <v>1097</v>
      </c>
      <c r="J49" s="165"/>
      <c r="K49" s="165">
        <v>15000</v>
      </c>
      <c r="L49" s="169"/>
      <c r="M49" s="165">
        <v>15000</v>
      </c>
      <c r="N49" s="165"/>
      <c r="O49" s="165">
        <v>15000</v>
      </c>
      <c r="P49" s="166">
        <v>1</v>
      </c>
    </row>
    <row r="50" spans="1:16" ht="48">
      <c r="A50" s="121" t="s">
        <v>964</v>
      </c>
      <c r="B50" s="147" t="s">
        <v>972</v>
      </c>
      <c r="C50" s="165">
        <v>15000</v>
      </c>
      <c r="D50" s="166" t="s">
        <v>79</v>
      </c>
      <c r="E50" s="167">
        <v>15000</v>
      </c>
      <c r="F50" s="168">
        <v>44439</v>
      </c>
      <c r="G50" s="168">
        <v>44522</v>
      </c>
      <c r="H50" s="168"/>
      <c r="I50" s="147" t="s">
        <v>1098</v>
      </c>
      <c r="J50" s="165"/>
      <c r="K50" s="165">
        <v>15000</v>
      </c>
      <c r="L50" s="169"/>
      <c r="M50" s="165">
        <v>15000</v>
      </c>
      <c r="N50" s="165"/>
      <c r="O50" s="165">
        <v>15000</v>
      </c>
      <c r="P50" s="166">
        <v>1</v>
      </c>
    </row>
    <row r="51" spans="1:16" ht="60">
      <c r="A51" s="121" t="s">
        <v>198</v>
      </c>
      <c r="B51" s="121" t="s">
        <v>973</v>
      </c>
      <c r="C51" s="165">
        <v>30000</v>
      </c>
      <c r="D51" s="166" t="s">
        <v>1069</v>
      </c>
      <c r="E51" s="167"/>
      <c r="F51" s="168">
        <v>44439</v>
      </c>
      <c r="G51" s="168">
        <v>44522</v>
      </c>
      <c r="H51" s="168"/>
      <c r="I51" s="399" t="s">
        <v>1132</v>
      </c>
      <c r="J51" s="165"/>
      <c r="K51" s="165"/>
      <c r="L51" s="169"/>
      <c r="M51" s="165"/>
      <c r="N51" s="165"/>
      <c r="O51" s="165"/>
      <c r="P51" s="166"/>
    </row>
    <row r="52" spans="1:16" ht="24">
      <c r="A52" s="121" t="s">
        <v>114</v>
      </c>
      <c r="B52" s="121" t="s">
        <v>1070</v>
      </c>
      <c r="C52" s="165">
        <v>61500</v>
      </c>
      <c r="D52" s="166" t="s">
        <v>79</v>
      </c>
      <c r="E52" s="167">
        <v>61500</v>
      </c>
      <c r="F52" s="168">
        <v>44512</v>
      </c>
      <c r="G52" s="168">
        <v>44522</v>
      </c>
      <c r="H52" s="168"/>
      <c r="I52" s="147" t="s">
        <v>1071</v>
      </c>
      <c r="J52" s="165"/>
      <c r="K52" s="165">
        <v>61500</v>
      </c>
      <c r="L52" s="169"/>
      <c r="M52" s="165"/>
      <c r="N52" s="165"/>
      <c r="O52" s="165"/>
      <c r="P52" s="166">
        <v>1</v>
      </c>
    </row>
    <row r="53" spans="1:16" ht="48">
      <c r="A53" s="121" t="s">
        <v>114</v>
      </c>
      <c r="B53" s="147" t="s">
        <v>974</v>
      </c>
      <c r="C53" s="165">
        <v>40000</v>
      </c>
      <c r="D53" s="166" t="s">
        <v>79</v>
      </c>
      <c r="E53" s="167"/>
      <c r="F53" s="168">
        <v>44442</v>
      </c>
      <c r="G53" s="168">
        <v>44522</v>
      </c>
      <c r="H53" s="168"/>
      <c r="I53" s="399" t="s">
        <v>1101</v>
      </c>
      <c r="J53" s="165"/>
      <c r="K53" s="165"/>
      <c r="L53" s="169"/>
      <c r="M53" s="165"/>
      <c r="N53" s="165"/>
      <c r="O53" s="165"/>
      <c r="P53" s="166"/>
    </row>
    <row r="54" spans="1:16" ht="60">
      <c r="A54" s="121" t="s">
        <v>965</v>
      </c>
      <c r="B54" s="121" t="s">
        <v>975</v>
      </c>
      <c r="C54" s="165">
        <v>30000</v>
      </c>
      <c r="D54" s="166" t="s">
        <v>79</v>
      </c>
      <c r="E54" s="167"/>
      <c r="F54" s="168">
        <v>44438</v>
      </c>
      <c r="G54" s="168">
        <v>44522</v>
      </c>
      <c r="H54" s="168"/>
      <c r="I54" s="399" t="s">
        <v>1104</v>
      </c>
      <c r="J54" s="165"/>
      <c r="K54" s="165"/>
      <c r="L54" s="169"/>
      <c r="M54" s="165"/>
      <c r="N54" s="165"/>
      <c r="O54" s="165"/>
      <c r="P54" s="166"/>
    </row>
    <row r="55" spans="1:16" ht="48">
      <c r="A55" s="121" t="s">
        <v>452</v>
      </c>
      <c r="B55" s="147" t="s">
        <v>976</v>
      </c>
      <c r="C55" s="165">
        <v>10000</v>
      </c>
      <c r="D55" s="166" t="s">
        <v>79</v>
      </c>
      <c r="E55" s="167">
        <v>10000</v>
      </c>
      <c r="F55" s="168">
        <v>44441</v>
      </c>
      <c r="G55" s="168">
        <v>44522</v>
      </c>
      <c r="H55" s="168"/>
      <c r="I55" s="147" t="s">
        <v>1106</v>
      </c>
      <c r="J55" s="165"/>
      <c r="K55" s="165">
        <v>10000</v>
      </c>
      <c r="L55" s="169"/>
      <c r="M55" s="165">
        <v>10000</v>
      </c>
      <c r="N55" s="165"/>
      <c r="O55" s="165">
        <v>10000</v>
      </c>
      <c r="P55" s="166">
        <v>1</v>
      </c>
    </row>
    <row r="56" spans="1:16" ht="72">
      <c r="A56" s="121" t="s">
        <v>194</v>
      </c>
      <c r="B56" s="121" t="s">
        <v>977</v>
      </c>
      <c r="C56" s="165">
        <v>15000</v>
      </c>
      <c r="D56" s="166"/>
      <c r="E56" s="167"/>
      <c r="F56" s="168">
        <v>44440</v>
      </c>
      <c r="G56" s="168">
        <v>44522</v>
      </c>
      <c r="H56" s="168"/>
      <c r="I56" s="399" t="s">
        <v>1135</v>
      </c>
      <c r="J56" s="165"/>
      <c r="K56" s="165"/>
      <c r="L56" s="169"/>
      <c r="M56" s="165"/>
      <c r="N56" s="165"/>
      <c r="O56" s="165"/>
      <c r="P56" s="166"/>
    </row>
    <row r="57" spans="1:16" ht="36">
      <c r="A57" s="121" t="s">
        <v>63</v>
      </c>
      <c r="B57" s="121" t="s">
        <v>978</v>
      </c>
      <c r="C57" s="165">
        <v>45575</v>
      </c>
      <c r="D57" s="166" t="s">
        <v>79</v>
      </c>
      <c r="E57" s="167">
        <v>45575</v>
      </c>
      <c r="F57" s="168">
        <v>44439</v>
      </c>
      <c r="G57" s="168">
        <v>44522</v>
      </c>
      <c r="H57" s="168"/>
      <c r="I57" s="147" t="s">
        <v>1108</v>
      </c>
      <c r="J57" s="165"/>
      <c r="K57" s="165">
        <v>45575</v>
      </c>
      <c r="L57" s="169"/>
      <c r="M57" s="165"/>
      <c r="N57" s="165"/>
      <c r="O57" s="165"/>
      <c r="P57" s="166">
        <v>1</v>
      </c>
    </row>
    <row r="58" spans="1:16" ht="12">
      <c r="A58" s="121"/>
      <c r="B58" s="121"/>
      <c r="C58" s="165"/>
      <c r="D58" s="166"/>
      <c r="E58" s="167"/>
      <c r="F58" s="121"/>
      <c r="G58" s="121"/>
      <c r="H58" s="121"/>
      <c r="I58" s="121"/>
      <c r="J58" s="165"/>
      <c r="K58" s="165"/>
      <c r="L58" s="169"/>
      <c r="M58" s="165"/>
      <c r="N58" s="165"/>
      <c r="O58" s="165"/>
      <c r="P58" s="166"/>
    </row>
    <row r="59" spans="1:16" ht="12">
      <c r="A59" s="121"/>
      <c r="B59" s="121"/>
      <c r="C59" s="165"/>
      <c r="D59" s="166"/>
      <c r="E59" s="167"/>
      <c r="F59" s="121"/>
      <c r="G59" s="121"/>
      <c r="H59" s="121"/>
      <c r="I59" s="121"/>
      <c r="J59" s="165"/>
      <c r="K59" s="165"/>
      <c r="L59" s="169"/>
      <c r="M59" s="165"/>
      <c r="N59" s="165"/>
      <c r="O59" s="165"/>
      <c r="P59" s="166"/>
    </row>
    <row r="60" spans="1:16" ht="12">
      <c r="A60" s="122"/>
      <c r="B60" s="122"/>
      <c r="C60" s="122"/>
      <c r="D60" s="122"/>
      <c r="E60" s="170"/>
      <c r="F60" s="122"/>
      <c r="G60" s="122"/>
      <c r="H60" s="122"/>
      <c r="I60" s="171" t="s">
        <v>12</v>
      </c>
      <c r="J60" s="172">
        <f>SUM(J2:J59)</f>
        <v>560576</v>
      </c>
      <c r="K60" s="172">
        <f>SUM(K2:K59)</f>
        <v>1121284.19</v>
      </c>
      <c r="L60" s="173"/>
      <c r="M60" s="174">
        <f>SUM(M2:M59)</f>
        <v>169750</v>
      </c>
      <c r="N60" s="174">
        <f>SUM(N2:N59)</f>
        <v>350000</v>
      </c>
      <c r="O60" s="174">
        <f>SUM(O2:O59)</f>
        <v>553125</v>
      </c>
      <c r="P60" s="175">
        <f>SUM(P2:P59)</f>
        <v>51</v>
      </c>
    </row>
    <row r="61" ht="12" thickBot="1"/>
    <row r="62" spans="9:10" ht="12" thickBot="1">
      <c r="I62" s="179" t="s">
        <v>173</v>
      </c>
      <c r="J62" s="180">
        <f>J60+K60</f>
        <v>1681860.19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L23"/>
  <sheetViews>
    <sheetView zoomScalePageLayoutView="0" workbookViewId="0" topLeftCell="A1">
      <pane ySplit="1" topLeftCell="A2" activePane="bottomLeft" state="frozen"/>
      <selection pane="topLeft" activeCell="A1" sqref="A1"/>
      <selection pane="bottomLeft" activeCell="B14" sqref="B14"/>
    </sheetView>
  </sheetViews>
  <sheetFormatPr defaultColWidth="9.140625" defaultRowHeight="15"/>
  <cols>
    <col min="1" max="1" width="51.57421875" style="118" bestFit="1" customWidth="1"/>
    <col min="2" max="2" width="42.421875" style="118" customWidth="1"/>
    <col min="3" max="3" width="10.140625" style="178" bestFit="1" customWidth="1"/>
    <col min="4" max="4" width="7.140625" style="149" bestFit="1" customWidth="1"/>
    <col min="5" max="5" width="8.7109375" style="304" bestFit="1" customWidth="1"/>
    <col min="6" max="6" width="9.57421875" style="149" bestFit="1" customWidth="1"/>
    <col min="7" max="7" width="35.7109375" style="118" customWidth="1"/>
    <col min="8" max="8" width="9.8515625" style="178" bestFit="1" customWidth="1"/>
    <col min="9" max="9" width="1.421875" style="243" customWidth="1"/>
    <col min="10" max="10" width="6.8515625" style="178" bestFit="1" customWidth="1"/>
    <col min="11" max="11" width="8.7109375" style="178" customWidth="1"/>
    <col min="12" max="12" width="5.28125" style="232" bestFit="1" customWidth="1"/>
    <col min="13" max="16384" width="8.8515625" style="118" customWidth="1"/>
  </cols>
  <sheetData>
    <row r="1" spans="1:12" s="149" customFormat="1" ht="36">
      <c r="A1" s="234" t="s">
        <v>18</v>
      </c>
      <c r="B1" s="235" t="s">
        <v>19</v>
      </c>
      <c r="C1" s="236" t="s">
        <v>165</v>
      </c>
      <c r="D1" s="235" t="s">
        <v>20</v>
      </c>
      <c r="E1" s="300" t="s">
        <v>23</v>
      </c>
      <c r="F1" s="235" t="s">
        <v>24</v>
      </c>
      <c r="G1" s="235" t="s">
        <v>25</v>
      </c>
      <c r="H1" s="236" t="s">
        <v>26</v>
      </c>
      <c r="I1" s="237"/>
      <c r="J1" s="127" t="s">
        <v>168</v>
      </c>
      <c r="K1" s="127" t="s">
        <v>167</v>
      </c>
      <c r="L1" s="130" t="s">
        <v>169</v>
      </c>
    </row>
    <row r="2" spans="1:12" ht="12">
      <c r="A2" s="117"/>
      <c r="B2" s="117"/>
      <c r="C2" s="155"/>
      <c r="D2" s="157"/>
      <c r="E2" s="159"/>
      <c r="F2" s="159"/>
      <c r="G2" s="95"/>
      <c r="H2" s="155"/>
      <c r="I2" s="156"/>
      <c r="J2" s="155"/>
      <c r="K2" s="155"/>
      <c r="L2" s="225"/>
    </row>
    <row r="3" spans="1:12" ht="12">
      <c r="A3" s="301" t="s">
        <v>205</v>
      </c>
      <c r="B3" s="301" t="s">
        <v>218</v>
      </c>
      <c r="C3" s="302">
        <v>25000</v>
      </c>
      <c r="D3" s="157" t="s">
        <v>79</v>
      </c>
      <c r="E3" s="159">
        <v>44257</v>
      </c>
      <c r="F3" s="159">
        <v>44281</v>
      </c>
      <c r="G3" s="95" t="s">
        <v>220</v>
      </c>
      <c r="H3" s="155">
        <v>10000</v>
      </c>
      <c r="I3" s="156"/>
      <c r="J3" s="155"/>
      <c r="K3" s="155">
        <v>10000</v>
      </c>
      <c r="L3" s="225">
        <v>1</v>
      </c>
    </row>
    <row r="4" spans="1:12" ht="12">
      <c r="A4" s="301" t="s">
        <v>221</v>
      </c>
      <c r="B4" s="301" t="s">
        <v>222</v>
      </c>
      <c r="C4" s="302">
        <v>25000</v>
      </c>
      <c r="D4" s="157" t="s">
        <v>79</v>
      </c>
      <c r="E4" s="159">
        <v>44257</v>
      </c>
      <c r="F4" s="159">
        <v>44281</v>
      </c>
      <c r="G4" s="95" t="s">
        <v>223</v>
      </c>
      <c r="H4" s="155">
        <v>25000</v>
      </c>
      <c r="I4" s="156"/>
      <c r="J4" s="155"/>
      <c r="K4" s="155">
        <v>25000</v>
      </c>
      <c r="L4" s="225">
        <v>1</v>
      </c>
    </row>
    <row r="5" spans="1:12" ht="36">
      <c r="A5" s="301" t="s">
        <v>204</v>
      </c>
      <c r="B5" s="301" t="s">
        <v>208</v>
      </c>
      <c r="C5" s="302">
        <v>21297</v>
      </c>
      <c r="D5" s="157" t="s">
        <v>79</v>
      </c>
      <c r="E5" s="159">
        <v>44257</v>
      </c>
      <c r="F5" s="159">
        <v>44281</v>
      </c>
      <c r="G5" s="95" t="s">
        <v>234</v>
      </c>
      <c r="H5" s="155">
        <v>1297</v>
      </c>
      <c r="I5" s="156"/>
      <c r="J5" s="155"/>
      <c r="K5" s="155"/>
      <c r="L5" s="225">
        <v>1</v>
      </c>
    </row>
    <row r="6" spans="1:12" ht="43.5" customHeight="1">
      <c r="A6" s="301" t="s">
        <v>203</v>
      </c>
      <c r="B6" s="301" t="s">
        <v>217</v>
      </c>
      <c r="C6" s="302">
        <v>25000</v>
      </c>
      <c r="D6" s="157" t="s">
        <v>79</v>
      </c>
      <c r="E6" s="159">
        <v>44257</v>
      </c>
      <c r="F6" s="159">
        <v>44281</v>
      </c>
      <c r="G6" s="95" t="s">
        <v>228</v>
      </c>
      <c r="H6" s="155">
        <v>15000</v>
      </c>
      <c r="I6" s="156"/>
      <c r="J6" s="155"/>
      <c r="K6" s="155">
        <v>15000</v>
      </c>
      <c r="L6" s="225">
        <v>1</v>
      </c>
    </row>
    <row r="7" spans="1:12" ht="12">
      <c r="A7" s="301" t="s">
        <v>202</v>
      </c>
      <c r="B7" s="301" t="s">
        <v>216</v>
      </c>
      <c r="C7" s="302">
        <v>25000</v>
      </c>
      <c r="D7" s="157" t="s">
        <v>79</v>
      </c>
      <c r="E7" s="159">
        <v>44257</v>
      </c>
      <c r="F7" s="159">
        <v>44281</v>
      </c>
      <c r="G7" s="95"/>
      <c r="H7" s="155">
        <v>5000</v>
      </c>
      <c r="I7" s="156"/>
      <c r="J7" s="155"/>
      <c r="K7" s="155"/>
      <c r="L7" s="225">
        <v>1</v>
      </c>
    </row>
    <row r="8" spans="1:12" ht="12">
      <c r="A8" s="301" t="s">
        <v>201</v>
      </c>
      <c r="B8" s="301" t="s">
        <v>219</v>
      </c>
      <c r="C8" s="302">
        <v>25000</v>
      </c>
      <c r="D8" s="157" t="s">
        <v>79</v>
      </c>
      <c r="E8" s="159">
        <v>44257</v>
      </c>
      <c r="F8" s="159">
        <v>44281</v>
      </c>
      <c r="G8" s="95"/>
      <c r="H8" s="155">
        <v>6500</v>
      </c>
      <c r="I8" s="156"/>
      <c r="J8" s="155"/>
      <c r="K8" s="155"/>
      <c r="L8" s="225">
        <v>1</v>
      </c>
    </row>
    <row r="9" spans="1:12" ht="45" customHeight="1">
      <c r="A9" s="301" t="s">
        <v>224</v>
      </c>
      <c r="B9" s="301" t="s">
        <v>225</v>
      </c>
      <c r="C9" s="302">
        <v>25000</v>
      </c>
      <c r="D9" s="157" t="s">
        <v>79</v>
      </c>
      <c r="E9" s="159">
        <v>44257</v>
      </c>
      <c r="F9" s="159">
        <v>44281</v>
      </c>
      <c r="G9" s="95" t="s">
        <v>235</v>
      </c>
      <c r="H9" s="155">
        <v>5000</v>
      </c>
      <c r="I9" s="156"/>
      <c r="J9" s="155"/>
      <c r="K9" s="155">
        <v>5000</v>
      </c>
      <c r="L9" s="225">
        <v>1</v>
      </c>
    </row>
    <row r="10" spans="1:12" ht="12">
      <c r="A10" s="301" t="s">
        <v>200</v>
      </c>
      <c r="B10" s="301" t="s">
        <v>215</v>
      </c>
      <c r="C10" s="302">
        <v>16800</v>
      </c>
      <c r="D10" s="157" t="s">
        <v>79</v>
      </c>
      <c r="E10" s="159">
        <v>44257</v>
      </c>
      <c r="F10" s="159">
        <v>44281</v>
      </c>
      <c r="G10" s="95"/>
      <c r="H10" s="155">
        <v>16800</v>
      </c>
      <c r="I10" s="156"/>
      <c r="J10" s="155"/>
      <c r="K10" s="155"/>
      <c r="L10" s="225">
        <v>1</v>
      </c>
    </row>
    <row r="11" spans="1:12" ht="24">
      <c r="A11" s="301" t="s">
        <v>199</v>
      </c>
      <c r="B11" s="301" t="s">
        <v>214</v>
      </c>
      <c r="C11" s="302">
        <v>25000</v>
      </c>
      <c r="D11" s="157" t="s">
        <v>237</v>
      </c>
      <c r="E11" s="159">
        <v>44257</v>
      </c>
      <c r="F11" s="159"/>
      <c r="G11" s="95" t="s">
        <v>236</v>
      </c>
      <c r="H11" s="155">
        <v>0</v>
      </c>
      <c r="I11" s="156"/>
      <c r="J11" s="155"/>
      <c r="K11" s="155"/>
      <c r="L11" s="225"/>
    </row>
    <row r="12" spans="1:12" ht="12">
      <c r="A12" s="301" t="s">
        <v>231</v>
      </c>
      <c r="B12" s="301" t="s">
        <v>232</v>
      </c>
      <c r="C12" s="302">
        <v>7000</v>
      </c>
      <c r="D12" s="157" t="s">
        <v>237</v>
      </c>
      <c r="E12" s="159">
        <v>44257</v>
      </c>
      <c r="F12" s="159"/>
      <c r="G12" s="95" t="s">
        <v>233</v>
      </c>
      <c r="H12" s="155">
        <v>0</v>
      </c>
      <c r="I12" s="156"/>
      <c r="J12" s="155"/>
      <c r="K12" s="155"/>
      <c r="L12" s="225"/>
    </row>
    <row r="13" spans="1:12" ht="12">
      <c r="A13" s="301" t="s">
        <v>198</v>
      </c>
      <c r="B13" s="301" t="s">
        <v>213</v>
      </c>
      <c r="C13" s="302">
        <v>25000</v>
      </c>
      <c r="D13" s="157" t="s">
        <v>79</v>
      </c>
      <c r="E13" s="159">
        <v>44257</v>
      </c>
      <c r="F13" s="159">
        <v>44281</v>
      </c>
      <c r="G13" s="95"/>
      <c r="H13" s="155">
        <v>10000</v>
      </c>
      <c r="I13" s="156"/>
      <c r="J13" s="155"/>
      <c r="K13" s="155"/>
      <c r="L13" s="225">
        <v>1</v>
      </c>
    </row>
    <row r="14" spans="1:12" ht="12">
      <c r="A14" s="301" t="s">
        <v>197</v>
      </c>
      <c r="B14" s="301" t="s">
        <v>212</v>
      </c>
      <c r="C14" s="302">
        <v>25000</v>
      </c>
      <c r="D14" s="157" t="s">
        <v>79</v>
      </c>
      <c r="E14" s="159">
        <v>44257</v>
      </c>
      <c r="F14" s="159">
        <v>44281</v>
      </c>
      <c r="G14" s="95"/>
      <c r="H14" s="155">
        <v>10000</v>
      </c>
      <c r="I14" s="156"/>
      <c r="J14" s="155"/>
      <c r="K14" s="155"/>
      <c r="L14" s="225">
        <v>1</v>
      </c>
    </row>
    <row r="15" spans="1:12" ht="12">
      <c r="A15" s="301" t="s">
        <v>196</v>
      </c>
      <c r="B15" s="301" t="s">
        <v>211</v>
      </c>
      <c r="C15" s="302">
        <v>25000</v>
      </c>
      <c r="D15" s="157" t="s">
        <v>79</v>
      </c>
      <c r="E15" s="159">
        <v>44257</v>
      </c>
      <c r="F15" s="159">
        <v>44281</v>
      </c>
      <c r="G15" s="95" t="s">
        <v>238</v>
      </c>
      <c r="H15" s="155">
        <v>25000</v>
      </c>
      <c r="I15" s="156"/>
      <c r="J15" s="155"/>
      <c r="K15" s="155">
        <v>25000</v>
      </c>
      <c r="L15" s="225">
        <v>1</v>
      </c>
    </row>
    <row r="16" spans="1:12" ht="12">
      <c r="A16" s="301" t="s">
        <v>195</v>
      </c>
      <c r="B16" s="301" t="s">
        <v>210</v>
      </c>
      <c r="C16" s="302">
        <v>7500</v>
      </c>
      <c r="D16" s="157" t="s">
        <v>79</v>
      </c>
      <c r="E16" s="159">
        <v>44257</v>
      </c>
      <c r="F16" s="159">
        <v>44281</v>
      </c>
      <c r="G16" s="95"/>
      <c r="H16" s="155">
        <v>7500</v>
      </c>
      <c r="I16" s="156"/>
      <c r="J16" s="155"/>
      <c r="K16" s="155"/>
      <c r="L16" s="225">
        <v>1</v>
      </c>
    </row>
    <row r="17" spans="1:12" ht="12">
      <c r="A17" s="301" t="s">
        <v>194</v>
      </c>
      <c r="B17" s="301" t="s">
        <v>209</v>
      </c>
      <c r="C17" s="302">
        <v>25000</v>
      </c>
      <c r="D17" s="157" t="s">
        <v>79</v>
      </c>
      <c r="E17" s="159">
        <v>44257</v>
      </c>
      <c r="F17" s="159">
        <v>44281</v>
      </c>
      <c r="G17" s="117" t="s">
        <v>229</v>
      </c>
      <c r="H17" s="155">
        <v>15000</v>
      </c>
      <c r="I17" s="156"/>
      <c r="J17" s="155"/>
      <c r="K17" s="155">
        <v>15000</v>
      </c>
      <c r="L17" s="225">
        <v>1</v>
      </c>
    </row>
    <row r="18" spans="1:12" ht="96" customHeight="1">
      <c r="A18" s="301" t="s">
        <v>226</v>
      </c>
      <c r="B18" s="301" t="s">
        <v>227</v>
      </c>
      <c r="C18" s="303">
        <v>4758.8</v>
      </c>
      <c r="D18" s="157" t="s">
        <v>79</v>
      </c>
      <c r="E18" s="159">
        <v>44257</v>
      </c>
      <c r="F18" s="159">
        <v>44281</v>
      </c>
      <c r="G18" s="95" t="s">
        <v>230</v>
      </c>
      <c r="H18" s="155">
        <v>4759</v>
      </c>
      <c r="I18" s="156"/>
      <c r="J18" s="155"/>
      <c r="K18" s="155"/>
      <c r="L18" s="225">
        <v>1</v>
      </c>
    </row>
    <row r="19" spans="1:12" ht="12">
      <c r="A19" s="301" t="s">
        <v>193</v>
      </c>
      <c r="B19" s="301" t="s">
        <v>208</v>
      </c>
      <c r="C19" s="302">
        <v>25000</v>
      </c>
      <c r="D19" s="157" t="s">
        <v>79</v>
      </c>
      <c r="E19" s="159">
        <v>44257</v>
      </c>
      <c r="F19" s="159">
        <v>44281</v>
      </c>
      <c r="G19" s="95"/>
      <c r="H19" s="155">
        <v>5000</v>
      </c>
      <c r="I19" s="156"/>
      <c r="J19" s="155"/>
      <c r="K19" s="155"/>
      <c r="L19" s="225">
        <v>1</v>
      </c>
    </row>
    <row r="20" spans="1:12" ht="12">
      <c r="A20" s="301" t="s">
        <v>188</v>
      </c>
      <c r="B20" s="301" t="s">
        <v>207</v>
      </c>
      <c r="C20" s="302">
        <v>25000</v>
      </c>
      <c r="D20" s="157" t="s">
        <v>79</v>
      </c>
      <c r="E20" s="159">
        <v>44257</v>
      </c>
      <c r="F20" s="159">
        <v>44281</v>
      </c>
      <c r="G20" s="95"/>
      <c r="H20" s="155">
        <v>25000</v>
      </c>
      <c r="I20" s="156"/>
      <c r="J20" s="155"/>
      <c r="K20" s="155"/>
      <c r="L20" s="225">
        <v>1</v>
      </c>
    </row>
    <row r="21" spans="1:12" ht="12">
      <c r="A21" s="301" t="s">
        <v>192</v>
      </c>
      <c r="B21" s="301" t="s">
        <v>206</v>
      </c>
      <c r="C21" s="302">
        <v>25000</v>
      </c>
      <c r="D21" s="157" t="s">
        <v>79</v>
      </c>
      <c r="E21" s="159">
        <v>44257</v>
      </c>
      <c r="F21" s="159">
        <v>44281</v>
      </c>
      <c r="G21" s="95"/>
      <c r="H21" s="155">
        <v>15000</v>
      </c>
      <c r="I21" s="156"/>
      <c r="J21" s="155"/>
      <c r="K21" s="155"/>
      <c r="L21" s="225">
        <v>1</v>
      </c>
    </row>
    <row r="22" spans="1:12" ht="12">
      <c r="A22" s="117"/>
      <c r="B22" s="117"/>
      <c r="C22" s="155"/>
      <c r="D22" s="157"/>
      <c r="E22" s="159"/>
      <c r="F22" s="159"/>
      <c r="G22" s="95"/>
      <c r="H22" s="155"/>
      <c r="I22" s="156"/>
      <c r="J22" s="155"/>
      <c r="K22" s="155"/>
      <c r="L22" s="225"/>
    </row>
    <row r="23" spans="1:12" ht="12">
      <c r="A23" s="122"/>
      <c r="B23" s="122"/>
      <c r="C23" s="170">
        <f>SUM(C3:C22)</f>
        <v>407355.8</v>
      </c>
      <c r="D23" s="122"/>
      <c r="E23" s="122"/>
      <c r="F23" s="122"/>
      <c r="G23" s="171" t="s">
        <v>12</v>
      </c>
      <c r="H23" s="172">
        <f>SUM(H2:H22)</f>
        <v>201856</v>
      </c>
      <c r="I23" s="173"/>
      <c r="J23" s="172">
        <f>SUM(J2:J22)</f>
        <v>0</v>
      </c>
      <c r="K23" s="172">
        <f>SUM(K2:K22)</f>
        <v>95000</v>
      </c>
      <c r="L23" s="230">
        <f>SUM(L2:L22)</f>
        <v>17</v>
      </c>
    </row>
  </sheetData>
  <sheetProtection/>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J28"/>
  <sheetViews>
    <sheetView zoomScale="104" zoomScaleNormal="104" zoomScalePageLayoutView="0" workbookViewId="0" topLeftCell="A1">
      <pane ySplit="1" topLeftCell="A2" activePane="bottomLeft" state="frozen"/>
      <selection pane="topLeft" activeCell="A1" sqref="A1"/>
      <selection pane="bottomLeft" activeCell="A16" sqref="A16"/>
    </sheetView>
  </sheetViews>
  <sheetFormatPr defaultColWidth="9.140625" defaultRowHeight="15"/>
  <cols>
    <col min="1" max="1" width="55.57421875" style="118" customWidth="1"/>
    <col min="2" max="2" width="17.421875" style="118" bestFit="1" customWidth="1"/>
    <col min="3" max="3" width="5.7109375" style="149" bestFit="1" customWidth="1"/>
    <col min="4" max="4" width="36.00390625" style="118" customWidth="1"/>
    <col min="5" max="5" width="33.00390625" style="118" customWidth="1"/>
    <col min="6" max="6" width="14.00390625" style="178" customWidth="1"/>
    <col min="7" max="7" width="1.421875" style="243" customWidth="1"/>
    <col min="8" max="8" width="11.7109375" style="178" customWidth="1"/>
    <col min="9" max="9" width="10.140625" style="178" customWidth="1"/>
    <col min="10" max="10" width="6.8515625" style="149" bestFit="1" customWidth="1"/>
    <col min="11" max="16384" width="9.140625" style="118" customWidth="1"/>
  </cols>
  <sheetData>
    <row r="1" spans="1:10" ht="46.5" customHeight="1">
      <c r="A1" s="305" t="s">
        <v>18</v>
      </c>
      <c r="B1" s="305" t="s">
        <v>32</v>
      </c>
      <c r="C1" s="305" t="s">
        <v>33</v>
      </c>
      <c r="D1" s="306" t="s">
        <v>34</v>
      </c>
      <c r="E1" s="306" t="s">
        <v>25</v>
      </c>
      <c r="F1" s="307" t="s">
        <v>26</v>
      </c>
      <c r="G1" s="237"/>
      <c r="H1" s="127" t="s">
        <v>168</v>
      </c>
      <c r="I1" s="127" t="s">
        <v>167</v>
      </c>
      <c r="J1" s="124" t="s">
        <v>169</v>
      </c>
    </row>
    <row r="2" spans="1:10" s="311" customFormat="1" ht="12">
      <c r="A2" s="402" t="s">
        <v>76</v>
      </c>
      <c r="B2" s="403"/>
      <c r="C2" s="403"/>
      <c r="D2" s="403"/>
      <c r="E2" s="403"/>
      <c r="F2" s="308"/>
      <c r="G2" s="309"/>
      <c r="H2" s="308"/>
      <c r="I2" s="308"/>
      <c r="J2" s="310"/>
    </row>
    <row r="3" spans="1:10" s="311" customFormat="1" ht="12">
      <c r="A3" s="312"/>
      <c r="B3" s="312"/>
      <c r="C3" s="313"/>
      <c r="D3" s="314"/>
      <c r="E3" s="315"/>
      <c r="F3" s="316"/>
      <c r="G3" s="317"/>
      <c r="H3" s="318"/>
      <c r="I3" s="318"/>
      <c r="J3" s="319"/>
    </row>
    <row r="4" spans="1:10" s="311" customFormat="1" ht="12">
      <c r="A4" s="320" t="s">
        <v>135</v>
      </c>
      <c r="B4" s="320" t="s">
        <v>136</v>
      </c>
      <c r="C4" s="321" t="s">
        <v>137</v>
      </c>
      <c r="D4" s="322" t="s">
        <v>138</v>
      </c>
      <c r="E4" s="323"/>
      <c r="F4" s="324">
        <v>500</v>
      </c>
      <c r="G4" s="325"/>
      <c r="H4" s="155"/>
      <c r="I4" s="155"/>
      <c r="J4" s="157">
        <v>1</v>
      </c>
    </row>
    <row r="5" spans="1:10" s="311" customFormat="1" ht="12">
      <c r="A5" s="320" t="s">
        <v>88</v>
      </c>
      <c r="B5" s="320" t="s">
        <v>148</v>
      </c>
      <c r="C5" s="321" t="s">
        <v>137</v>
      </c>
      <c r="D5" s="322" t="s">
        <v>388</v>
      </c>
      <c r="E5" s="323"/>
      <c r="F5" s="324">
        <v>5000</v>
      </c>
      <c r="G5" s="325"/>
      <c r="H5" s="155">
        <v>5000</v>
      </c>
      <c r="I5" s="155"/>
      <c r="J5" s="157">
        <v>1</v>
      </c>
    </row>
    <row r="6" spans="1:10" s="311" customFormat="1" ht="12">
      <c r="A6" s="320" t="s">
        <v>88</v>
      </c>
      <c r="B6" s="320" t="s">
        <v>148</v>
      </c>
      <c r="C6" s="321" t="s">
        <v>137</v>
      </c>
      <c r="D6" s="322" t="s">
        <v>454</v>
      </c>
      <c r="E6" s="323"/>
      <c r="F6" s="324">
        <v>3000</v>
      </c>
      <c r="G6" s="325"/>
      <c r="H6" s="155">
        <v>3000</v>
      </c>
      <c r="I6" s="155"/>
      <c r="J6" s="157">
        <v>1</v>
      </c>
    </row>
    <row r="7" spans="1:10" s="311" customFormat="1" ht="12">
      <c r="A7" s="320" t="s">
        <v>88</v>
      </c>
      <c r="B7" s="320" t="s">
        <v>148</v>
      </c>
      <c r="C7" s="321" t="s">
        <v>137</v>
      </c>
      <c r="D7" s="322" t="s">
        <v>455</v>
      </c>
      <c r="E7" s="323"/>
      <c r="F7" s="324">
        <v>5000</v>
      </c>
      <c r="G7" s="325"/>
      <c r="H7" s="155">
        <v>5000</v>
      </c>
      <c r="I7" s="155"/>
      <c r="J7" s="157">
        <v>1</v>
      </c>
    </row>
    <row r="8" spans="1:10" s="311" customFormat="1" ht="12">
      <c r="A8" s="320" t="s">
        <v>874</v>
      </c>
      <c r="B8" s="320" t="s">
        <v>876</v>
      </c>
      <c r="C8" s="321" t="s">
        <v>813</v>
      </c>
      <c r="D8" s="322" t="s">
        <v>877</v>
      </c>
      <c r="E8" s="323"/>
      <c r="F8" s="324">
        <v>5000</v>
      </c>
      <c r="G8" s="325"/>
      <c r="H8" s="155"/>
      <c r="I8" s="155">
        <v>5000</v>
      </c>
      <c r="J8" s="157">
        <v>1</v>
      </c>
    </row>
    <row r="9" spans="1:10" s="311" customFormat="1" ht="12">
      <c r="A9" s="320" t="s">
        <v>1022</v>
      </c>
      <c r="B9" s="320" t="s">
        <v>1024</v>
      </c>
      <c r="C9" s="321" t="s">
        <v>185</v>
      </c>
      <c r="D9" s="322" t="s">
        <v>1025</v>
      </c>
      <c r="E9" s="323"/>
      <c r="F9" s="324">
        <v>1000</v>
      </c>
      <c r="G9" s="325"/>
      <c r="H9" s="155"/>
      <c r="I9" s="155">
        <v>1000</v>
      </c>
      <c r="J9" s="157">
        <v>1</v>
      </c>
    </row>
    <row r="10" spans="1:10" s="311" customFormat="1" ht="12">
      <c r="A10" s="320" t="s">
        <v>775</v>
      </c>
      <c r="B10" s="320" t="s">
        <v>1064</v>
      </c>
      <c r="C10" s="321" t="s">
        <v>185</v>
      </c>
      <c r="D10" s="322" t="s">
        <v>1065</v>
      </c>
      <c r="E10" s="323"/>
      <c r="F10" s="324">
        <v>1000</v>
      </c>
      <c r="G10" s="325"/>
      <c r="H10" s="155"/>
      <c r="I10" s="155">
        <v>1000</v>
      </c>
      <c r="J10" s="157">
        <v>1</v>
      </c>
    </row>
    <row r="11" spans="1:10" s="311" customFormat="1" ht="12">
      <c r="A11" s="320" t="s">
        <v>523</v>
      </c>
      <c r="B11" s="320" t="s">
        <v>148</v>
      </c>
      <c r="C11" s="321" t="s">
        <v>137</v>
      </c>
      <c r="D11" s="322" t="s">
        <v>529</v>
      </c>
      <c r="E11" s="323"/>
      <c r="F11" s="324">
        <v>5000</v>
      </c>
      <c r="G11" s="325"/>
      <c r="H11" s="155">
        <v>5000</v>
      </c>
      <c r="I11" s="155"/>
      <c r="J11" s="157">
        <v>1</v>
      </c>
    </row>
    <row r="12" spans="1:10" s="311" customFormat="1" ht="12">
      <c r="A12" s="320" t="s">
        <v>865</v>
      </c>
      <c r="B12" s="320" t="s">
        <v>402</v>
      </c>
      <c r="C12" s="321" t="s">
        <v>401</v>
      </c>
      <c r="D12" s="322" t="s">
        <v>1026</v>
      </c>
      <c r="E12" s="323"/>
      <c r="F12" s="324">
        <v>1000</v>
      </c>
      <c r="G12" s="325"/>
      <c r="H12" s="155"/>
      <c r="I12" s="155">
        <v>1000</v>
      </c>
      <c r="J12" s="157">
        <v>1</v>
      </c>
    </row>
    <row r="13" spans="1:10" s="311" customFormat="1" ht="12">
      <c r="A13" s="320" t="s">
        <v>865</v>
      </c>
      <c r="B13" s="320" t="s">
        <v>402</v>
      </c>
      <c r="C13" s="321" t="s">
        <v>401</v>
      </c>
      <c r="D13" s="322" t="s">
        <v>1027</v>
      </c>
      <c r="E13" s="323"/>
      <c r="F13" s="324">
        <v>1000</v>
      </c>
      <c r="G13" s="325"/>
      <c r="H13" s="155"/>
      <c r="I13" s="155">
        <v>1000</v>
      </c>
      <c r="J13" s="157">
        <v>1</v>
      </c>
    </row>
    <row r="14" spans="1:10" s="311" customFormat="1" ht="12">
      <c r="A14" s="320" t="s">
        <v>199</v>
      </c>
      <c r="B14" s="320" t="s">
        <v>412</v>
      </c>
      <c r="C14" s="321" t="s">
        <v>137</v>
      </c>
      <c r="D14" s="322" t="s">
        <v>1028</v>
      </c>
      <c r="E14" s="323"/>
      <c r="F14" s="324">
        <v>1000</v>
      </c>
      <c r="G14" s="325"/>
      <c r="H14" s="155"/>
      <c r="I14" s="155"/>
      <c r="J14" s="157">
        <v>1</v>
      </c>
    </row>
    <row r="15" spans="1:10" s="311" customFormat="1" ht="12">
      <c r="A15" s="320" t="s">
        <v>1052</v>
      </c>
      <c r="B15" s="320" t="s">
        <v>133</v>
      </c>
      <c r="C15" s="321" t="s">
        <v>134</v>
      </c>
      <c r="D15" s="322" t="s">
        <v>1066</v>
      </c>
      <c r="E15" s="323"/>
      <c r="F15" s="324">
        <v>5000</v>
      </c>
      <c r="G15" s="325"/>
      <c r="H15" s="155"/>
      <c r="I15" s="155">
        <v>5000</v>
      </c>
      <c r="J15" s="157">
        <v>1</v>
      </c>
    </row>
    <row r="16" spans="1:10" s="311" customFormat="1" ht="12">
      <c r="A16" s="320" t="s">
        <v>1045</v>
      </c>
      <c r="B16" s="320" t="s">
        <v>1050</v>
      </c>
      <c r="C16" s="321" t="s">
        <v>909</v>
      </c>
      <c r="D16" s="322" t="s">
        <v>1051</v>
      </c>
      <c r="E16" s="323"/>
      <c r="F16" s="324">
        <v>3000</v>
      </c>
      <c r="G16" s="325"/>
      <c r="H16" s="155"/>
      <c r="I16" s="155">
        <v>3000</v>
      </c>
      <c r="J16" s="157">
        <v>1</v>
      </c>
    </row>
    <row r="17" spans="1:10" s="311" customFormat="1" ht="12">
      <c r="A17" s="320" t="s">
        <v>319</v>
      </c>
      <c r="B17" s="320" t="s">
        <v>320</v>
      </c>
      <c r="C17" s="321" t="s">
        <v>321</v>
      </c>
      <c r="D17" s="322" t="s">
        <v>322</v>
      </c>
      <c r="E17" s="323"/>
      <c r="F17" s="324">
        <v>5000</v>
      </c>
      <c r="G17" s="325"/>
      <c r="H17" s="155"/>
      <c r="I17" s="155">
        <v>5000</v>
      </c>
      <c r="J17" s="157">
        <v>1</v>
      </c>
    </row>
    <row r="18" spans="1:10" s="311" customFormat="1" ht="12">
      <c r="A18" s="320" t="s">
        <v>903</v>
      </c>
      <c r="B18" s="320" t="s">
        <v>380</v>
      </c>
      <c r="C18" s="321" t="s">
        <v>137</v>
      </c>
      <c r="D18" s="322" t="s">
        <v>907</v>
      </c>
      <c r="E18" s="323"/>
      <c r="F18" s="324">
        <v>5000</v>
      </c>
      <c r="G18" s="325"/>
      <c r="H18" s="155"/>
      <c r="I18" s="155">
        <v>5000</v>
      </c>
      <c r="J18" s="157">
        <v>1</v>
      </c>
    </row>
    <row r="19" spans="1:10" s="311" customFormat="1" ht="12">
      <c r="A19" s="320" t="s">
        <v>527</v>
      </c>
      <c r="B19" s="320" t="s">
        <v>146</v>
      </c>
      <c r="C19" s="321" t="s">
        <v>137</v>
      </c>
      <c r="D19" s="322" t="s">
        <v>528</v>
      </c>
      <c r="E19" s="323" t="s">
        <v>532</v>
      </c>
      <c r="F19" s="324">
        <v>1000</v>
      </c>
      <c r="G19" s="325"/>
      <c r="H19" s="155"/>
      <c r="I19" s="155">
        <v>1000</v>
      </c>
      <c r="J19" s="157">
        <v>1</v>
      </c>
    </row>
    <row r="20" spans="1:10" s="311" customFormat="1" ht="12">
      <c r="A20" s="320" t="s">
        <v>755</v>
      </c>
      <c r="B20" s="320" t="s">
        <v>133</v>
      </c>
      <c r="C20" s="321" t="s">
        <v>134</v>
      </c>
      <c r="D20" s="322" t="s">
        <v>756</v>
      </c>
      <c r="E20" s="323"/>
      <c r="F20" s="324">
        <v>1000</v>
      </c>
      <c r="G20" s="325"/>
      <c r="H20" s="155"/>
      <c r="I20" s="155">
        <v>1000</v>
      </c>
      <c r="J20" s="157">
        <v>1</v>
      </c>
    </row>
    <row r="21" spans="1:10" s="311" customFormat="1" ht="12">
      <c r="A21" s="320" t="s">
        <v>772</v>
      </c>
      <c r="B21" s="320" t="s">
        <v>380</v>
      </c>
      <c r="C21" s="321" t="s">
        <v>137</v>
      </c>
      <c r="D21" s="322" t="s">
        <v>773</v>
      </c>
      <c r="E21" s="323"/>
      <c r="F21" s="324">
        <v>5000</v>
      </c>
      <c r="G21" s="325"/>
      <c r="H21" s="155"/>
      <c r="I21" s="155">
        <v>5000</v>
      </c>
      <c r="J21" s="157">
        <v>1</v>
      </c>
    </row>
    <row r="22" spans="1:10" s="311" customFormat="1" ht="12">
      <c r="A22" s="320" t="s">
        <v>190</v>
      </c>
      <c r="B22" s="320" t="s">
        <v>133</v>
      </c>
      <c r="C22" s="321" t="s">
        <v>134</v>
      </c>
      <c r="D22" s="322" t="s">
        <v>191</v>
      </c>
      <c r="E22" s="323"/>
      <c r="F22" s="324">
        <v>5000</v>
      </c>
      <c r="G22" s="325"/>
      <c r="H22" s="155"/>
      <c r="I22" s="155">
        <v>5000</v>
      </c>
      <c r="J22" s="157">
        <v>1</v>
      </c>
    </row>
    <row r="23" spans="1:10" s="311" customFormat="1" ht="12">
      <c r="A23" s="320" t="s">
        <v>183</v>
      </c>
      <c r="B23" s="320" t="s">
        <v>184</v>
      </c>
      <c r="C23" s="321" t="s">
        <v>185</v>
      </c>
      <c r="D23" s="322" t="s">
        <v>1029</v>
      </c>
      <c r="E23" s="323"/>
      <c r="F23" s="324">
        <v>1000</v>
      </c>
      <c r="G23" s="325"/>
      <c r="H23" s="155"/>
      <c r="I23" s="155">
        <v>1000</v>
      </c>
      <c r="J23" s="157">
        <v>1</v>
      </c>
    </row>
    <row r="24" spans="1:10" s="311" customFormat="1" ht="12">
      <c r="A24" s="320" t="s">
        <v>713</v>
      </c>
      <c r="B24" s="320" t="s">
        <v>714</v>
      </c>
      <c r="C24" s="321" t="s">
        <v>134</v>
      </c>
      <c r="D24" s="322" t="s">
        <v>711</v>
      </c>
      <c r="E24" s="323" t="s">
        <v>712</v>
      </c>
      <c r="F24" s="324">
        <v>3000</v>
      </c>
      <c r="G24" s="325"/>
      <c r="H24" s="155"/>
      <c r="I24" s="155">
        <v>3000</v>
      </c>
      <c r="J24" s="157">
        <v>1</v>
      </c>
    </row>
    <row r="25" spans="1:10" s="311" customFormat="1" ht="12">
      <c r="A25" s="320" t="s">
        <v>525</v>
      </c>
      <c r="B25" s="320" t="s">
        <v>146</v>
      </c>
      <c r="C25" s="321" t="s">
        <v>137</v>
      </c>
      <c r="D25" s="322" t="s">
        <v>526</v>
      </c>
      <c r="E25" s="323"/>
      <c r="F25" s="324">
        <v>1000</v>
      </c>
      <c r="G25" s="325"/>
      <c r="H25" s="155"/>
      <c r="I25" s="155">
        <v>1000</v>
      </c>
      <c r="J25" s="157">
        <v>1</v>
      </c>
    </row>
    <row r="26" spans="1:10" s="311" customFormat="1" ht="12">
      <c r="A26" s="320" t="s">
        <v>194</v>
      </c>
      <c r="B26" s="320" t="s">
        <v>402</v>
      </c>
      <c r="C26" s="321" t="s">
        <v>401</v>
      </c>
      <c r="D26" s="322" t="s">
        <v>711</v>
      </c>
      <c r="E26" s="323" t="s">
        <v>712</v>
      </c>
      <c r="F26" s="155">
        <v>3000</v>
      </c>
      <c r="G26" s="156"/>
      <c r="H26" s="155"/>
      <c r="I26" s="155">
        <v>3000</v>
      </c>
      <c r="J26" s="157">
        <v>1</v>
      </c>
    </row>
    <row r="27" spans="1:10" s="311" customFormat="1" ht="12">
      <c r="A27" s="323"/>
      <c r="B27" s="323"/>
      <c r="C27" s="162"/>
      <c r="D27" s="323"/>
      <c r="E27" s="323"/>
      <c r="F27" s="155"/>
      <c r="G27" s="156"/>
      <c r="H27" s="155"/>
      <c r="I27" s="155"/>
      <c r="J27" s="157"/>
    </row>
    <row r="28" spans="1:10" s="311" customFormat="1" ht="12">
      <c r="A28" s="171"/>
      <c r="B28" s="171"/>
      <c r="C28" s="175"/>
      <c r="D28" s="171"/>
      <c r="E28" s="171" t="s">
        <v>12</v>
      </c>
      <c r="F28" s="172">
        <f>SUM(F2:F27)</f>
        <v>66500</v>
      </c>
      <c r="G28" s="173"/>
      <c r="H28" s="174">
        <f>SUM(H2:H27)</f>
        <v>18000</v>
      </c>
      <c r="I28" s="174">
        <f>SUM(I2:I27)</f>
        <v>47000</v>
      </c>
      <c r="J28" s="175">
        <f>SUM(J2:J27)</f>
        <v>23</v>
      </c>
    </row>
  </sheetData>
  <sheetProtection/>
  <mergeCells count="1">
    <mergeCell ref="A2:E2"/>
  </mergeCells>
  <printOptions/>
  <pageMargins left="0" right="0" top="0" bottom="0"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J184"/>
  <sheetViews>
    <sheetView zoomScalePageLayoutView="0" workbookViewId="0" topLeftCell="A1">
      <pane ySplit="1" topLeftCell="A102" activePane="bottomLeft" state="frozen"/>
      <selection pane="topLeft" activeCell="A1" sqref="A1"/>
      <selection pane="bottomLeft" activeCell="A111" sqref="A111:IV111"/>
    </sheetView>
  </sheetViews>
  <sheetFormatPr defaultColWidth="9.140625" defaultRowHeight="15"/>
  <cols>
    <col min="1" max="1" width="50.7109375" style="118" customWidth="1"/>
    <col min="2" max="2" width="16.00390625" style="118" bestFit="1" customWidth="1"/>
    <col min="3" max="3" width="5.7109375" style="149" bestFit="1" customWidth="1"/>
    <col min="4" max="4" width="33.28125" style="118" customWidth="1"/>
    <col min="5" max="5" width="16.8515625" style="118" bestFit="1" customWidth="1"/>
    <col min="6" max="6" width="21.7109375" style="178" bestFit="1" customWidth="1"/>
    <col min="7" max="7" width="1.421875" style="243" customWidth="1"/>
    <col min="8" max="8" width="9.8515625" style="178" customWidth="1"/>
    <col min="9" max="9" width="10.8515625" style="178" bestFit="1" customWidth="1"/>
    <col min="10" max="10" width="7.28125" style="149" bestFit="1" customWidth="1"/>
    <col min="11" max="16384" width="9.140625" style="118" customWidth="1"/>
  </cols>
  <sheetData>
    <row r="1" spans="1:10" ht="24">
      <c r="A1" s="326" t="s">
        <v>18</v>
      </c>
      <c r="B1" s="326" t="s">
        <v>32</v>
      </c>
      <c r="C1" s="326" t="s">
        <v>33</v>
      </c>
      <c r="D1" s="327" t="s">
        <v>25</v>
      </c>
      <c r="E1" s="328" t="s">
        <v>36</v>
      </c>
      <c r="F1" s="329" t="s">
        <v>172</v>
      </c>
      <c r="G1" s="330"/>
      <c r="H1" s="127" t="s">
        <v>168</v>
      </c>
      <c r="I1" s="127" t="s">
        <v>167</v>
      </c>
      <c r="J1" s="124" t="s">
        <v>169</v>
      </c>
    </row>
    <row r="2" spans="1:10" ht="12">
      <c r="A2" s="117"/>
      <c r="B2" s="117"/>
      <c r="C2" s="157"/>
      <c r="D2" s="117"/>
      <c r="E2" s="155"/>
      <c r="F2" s="155"/>
      <c r="G2" s="156"/>
      <c r="H2" s="155"/>
      <c r="I2" s="155"/>
      <c r="J2" s="157"/>
    </row>
    <row r="3" spans="1:10" ht="12">
      <c r="A3" s="117" t="s">
        <v>325</v>
      </c>
      <c r="B3" s="117" t="s">
        <v>148</v>
      </c>
      <c r="C3" s="157" t="s">
        <v>137</v>
      </c>
      <c r="D3" s="117"/>
      <c r="E3" s="155">
        <v>1000</v>
      </c>
      <c r="F3" s="155">
        <v>3000</v>
      </c>
      <c r="G3" s="156"/>
      <c r="H3" s="155">
        <v>3000</v>
      </c>
      <c r="I3" s="155"/>
      <c r="J3" s="157">
        <v>1</v>
      </c>
    </row>
    <row r="4" spans="1:10" ht="12">
      <c r="A4" s="117" t="s">
        <v>325</v>
      </c>
      <c r="B4" s="117" t="s">
        <v>148</v>
      </c>
      <c r="C4" s="157" t="s">
        <v>137</v>
      </c>
      <c r="D4" s="117"/>
      <c r="E4" s="155">
        <v>250</v>
      </c>
      <c r="F4" s="155">
        <v>750</v>
      </c>
      <c r="G4" s="156"/>
      <c r="H4" s="155">
        <v>750</v>
      </c>
      <c r="I4" s="155"/>
      <c r="J4" s="157">
        <v>1</v>
      </c>
    </row>
    <row r="5" spans="1:10" ht="12">
      <c r="A5" s="117" t="s">
        <v>325</v>
      </c>
      <c r="B5" s="117" t="s">
        <v>148</v>
      </c>
      <c r="C5" s="157" t="s">
        <v>137</v>
      </c>
      <c r="D5" s="117"/>
      <c r="E5" s="155">
        <v>500</v>
      </c>
      <c r="F5" s="155">
        <v>1500</v>
      </c>
      <c r="G5" s="156"/>
      <c r="H5" s="155">
        <v>1500</v>
      </c>
      <c r="I5" s="155"/>
      <c r="J5" s="157">
        <v>1</v>
      </c>
    </row>
    <row r="6" spans="1:10" ht="12">
      <c r="A6" s="117" t="s">
        <v>411</v>
      </c>
      <c r="B6" s="117" t="s">
        <v>133</v>
      </c>
      <c r="C6" s="157" t="s">
        <v>134</v>
      </c>
      <c r="D6" s="117"/>
      <c r="E6" s="155">
        <v>5000</v>
      </c>
      <c r="F6" s="155">
        <v>5000</v>
      </c>
      <c r="G6" s="156"/>
      <c r="H6" s="155"/>
      <c r="I6" s="155">
        <v>5000</v>
      </c>
      <c r="J6" s="157">
        <v>1</v>
      </c>
    </row>
    <row r="7" spans="1:10" ht="12">
      <c r="A7" s="117" t="s">
        <v>411</v>
      </c>
      <c r="B7" s="117" t="s">
        <v>133</v>
      </c>
      <c r="C7" s="157" t="s">
        <v>134</v>
      </c>
      <c r="D7" s="117"/>
      <c r="E7" s="155">
        <v>250</v>
      </c>
      <c r="F7" s="155">
        <v>1000</v>
      </c>
      <c r="G7" s="156"/>
      <c r="H7" s="155"/>
      <c r="I7" s="155">
        <v>1000</v>
      </c>
      <c r="J7" s="157">
        <v>1</v>
      </c>
    </row>
    <row r="8" spans="1:10" ht="12">
      <c r="A8" s="117" t="s">
        <v>411</v>
      </c>
      <c r="B8" s="117" t="s">
        <v>133</v>
      </c>
      <c r="C8" s="157" t="s">
        <v>134</v>
      </c>
      <c r="D8" s="117"/>
      <c r="E8" s="155">
        <v>300</v>
      </c>
      <c r="F8" s="155">
        <v>1200</v>
      </c>
      <c r="G8" s="156"/>
      <c r="H8" s="155"/>
      <c r="I8" s="155">
        <v>1200</v>
      </c>
      <c r="J8" s="157">
        <v>1</v>
      </c>
    </row>
    <row r="9" spans="1:10" ht="12">
      <c r="A9" s="117" t="s">
        <v>411</v>
      </c>
      <c r="B9" s="117" t="s">
        <v>380</v>
      </c>
      <c r="C9" s="157" t="s">
        <v>137</v>
      </c>
      <c r="D9" s="117"/>
      <c r="E9" s="155">
        <v>100</v>
      </c>
      <c r="F9" s="155">
        <v>500</v>
      </c>
      <c r="G9" s="156"/>
      <c r="H9" s="155"/>
      <c r="I9" s="155">
        <v>500</v>
      </c>
      <c r="J9" s="157">
        <v>1</v>
      </c>
    </row>
    <row r="10" spans="1:10" ht="12">
      <c r="A10" s="117" t="s">
        <v>411</v>
      </c>
      <c r="B10" s="117" t="s">
        <v>133</v>
      </c>
      <c r="C10" s="157" t="s">
        <v>134</v>
      </c>
      <c r="D10" s="117"/>
      <c r="E10" s="155">
        <v>50</v>
      </c>
      <c r="F10" s="155">
        <v>250</v>
      </c>
      <c r="G10" s="156"/>
      <c r="H10" s="155"/>
      <c r="I10" s="155">
        <v>250</v>
      </c>
      <c r="J10" s="157">
        <v>1</v>
      </c>
    </row>
    <row r="11" spans="1:10" ht="12">
      <c r="A11" s="117" t="s">
        <v>639</v>
      </c>
      <c r="B11" s="117" t="s">
        <v>245</v>
      </c>
      <c r="C11" s="157" t="s">
        <v>246</v>
      </c>
      <c r="D11" s="117"/>
      <c r="E11" s="155">
        <v>50</v>
      </c>
      <c r="F11" s="155">
        <v>200</v>
      </c>
      <c r="G11" s="156"/>
      <c r="H11" s="155"/>
      <c r="I11" s="155">
        <v>200</v>
      </c>
      <c r="J11" s="157">
        <v>1</v>
      </c>
    </row>
    <row r="12" spans="1:10" ht="12">
      <c r="A12" s="117" t="s">
        <v>906</v>
      </c>
      <c r="B12" s="117" t="s">
        <v>908</v>
      </c>
      <c r="C12" s="157" t="s">
        <v>909</v>
      </c>
      <c r="D12" s="117"/>
      <c r="E12" s="155">
        <v>100</v>
      </c>
      <c r="F12" s="155">
        <v>400</v>
      </c>
      <c r="G12" s="156"/>
      <c r="H12" s="155"/>
      <c r="I12" s="155">
        <v>400</v>
      </c>
      <c r="J12" s="157">
        <v>1</v>
      </c>
    </row>
    <row r="13" spans="1:10" ht="12">
      <c r="A13" s="117" t="s">
        <v>376</v>
      </c>
      <c r="B13" s="117" t="s">
        <v>387</v>
      </c>
      <c r="C13" s="157" t="s">
        <v>137</v>
      </c>
      <c r="D13" s="117"/>
      <c r="E13" s="155">
        <v>2250</v>
      </c>
      <c r="F13" s="155">
        <v>2750</v>
      </c>
      <c r="G13" s="156"/>
      <c r="H13" s="155"/>
      <c r="I13" s="155">
        <v>2250</v>
      </c>
      <c r="J13" s="157">
        <v>1</v>
      </c>
    </row>
    <row r="14" spans="1:10" ht="12">
      <c r="A14" s="117" t="s">
        <v>1044</v>
      </c>
      <c r="B14" s="117" t="s">
        <v>133</v>
      </c>
      <c r="C14" s="157" t="s">
        <v>134</v>
      </c>
      <c r="D14" s="117"/>
      <c r="E14" s="155">
        <v>2000</v>
      </c>
      <c r="F14" s="155">
        <v>8000</v>
      </c>
      <c r="G14" s="156"/>
      <c r="H14" s="155"/>
      <c r="I14" s="155">
        <v>8000</v>
      </c>
      <c r="J14" s="157">
        <v>1</v>
      </c>
    </row>
    <row r="15" spans="1:10" ht="12">
      <c r="A15" s="117" t="s">
        <v>1058</v>
      </c>
      <c r="B15" s="117" t="s">
        <v>133</v>
      </c>
      <c r="C15" s="157" t="s">
        <v>134</v>
      </c>
      <c r="D15" s="117"/>
      <c r="E15" s="155">
        <v>250</v>
      </c>
      <c r="F15" s="155">
        <v>1250</v>
      </c>
      <c r="G15" s="156"/>
      <c r="H15" s="155"/>
      <c r="I15" s="155">
        <v>1250</v>
      </c>
      <c r="J15" s="157">
        <v>1</v>
      </c>
    </row>
    <row r="16" spans="1:10" ht="12">
      <c r="A16" s="117" t="s">
        <v>205</v>
      </c>
      <c r="B16" s="117" t="s">
        <v>811</v>
      </c>
      <c r="C16" s="157" t="s">
        <v>185</v>
      </c>
      <c r="D16" s="117"/>
      <c r="E16" s="155">
        <v>7500</v>
      </c>
      <c r="F16" s="155">
        <v>15000</v>
      </c>
      <c r="G16" s="156"/>
      <c r="H16" s="155"/>
      <c r="I16" s="155">
        <v>15000</v>
      </c>
      <c r="J16" s="157">
        <v>1</v>
      </c>
    </row>
    <row r="17" spans="1:10" ht="12">
      <c r="A17" s="117" t="s">
        <v>760</v>
      </c>
      <c r="B17" s="117" t="s">
        <v>133</v>
      </c>
      <c r="C17" s="157" t="s">
        <v>134</v>
      </c>
      <c r="D17" s="117"/>
      <c r="E17" s="155">
        <v>15000</v>
      </c>
      <c r="F17" s="155">
        <v>15000</v>
      </c>
      <c r="G17" s="156"/>
      <c r="H17" s="155"/>
      <c r="I17" s="155">
        <v>15000</v>
      </c>
      <c r="J17" s="157">
        <v>1</v>
      </c>
    </row>
    <row r="18" spans="1:10" ht="12">
      <c r="A18" s="117" t="s">
        <v>760</v>
      </c>
      <c r="B18" s="117" t="s">
        <v>133</v>
      </c>
      <c r="C18" s="157" t="s">
        <v>134</v>
      </c>
      <c r="D18" s="117"/>
      <c r="E18" s="155">
        <v>6000</v>
      </c>
      <c r="F18" s="155">
        <v>18000</v>
      </c>
      <c r="G18" s="156"/>
      <c r="H18" s="155"/>
      <c r="I18" s="155">
        <v>18000</v>
      </c>
      <c r="J18" s="157">
        <v>1</v>
      </c>
    </row>
    <row r="19" spans="1:10" ht="12">
      <c r="A19" s="117" t="s">
        <v>760</v>
      </c>
      <c r="B19" s="117" t="s">
        <v>133</v>
      </c>
      <c r="C19" s="157" t="s">
        <v>134</v>
      </c>
      <c r="D19" s="117"/>
      <c r="E19" s="155">
        <v>100</v>
      </c>
      <c r="F19" s="155">
        <v>400</v>
      </c>
      <c r="G19" s="156"/>
      <c r="H19" s="155"/>
      <c r="I19" s="155">
        <v>400</v>
      </c>
      <c r="J19" s="157">
        <v>1</v>
      </c>
    </row>
    <row r="20" spans="1:10" ht="12">
      <c r="A20" s="117" t="s">
        <v>132</v>
      </c>
      <c r="B20" s="117" t="s">
        <v>133</v>
      </c>
      <c r="C20" s="157" t="s">
        <v>134</v>
      </c>
      <c r="D20" s="117"/>
      <c r="E20" s="155">
        <v>5000</v>
      </c>
      <c r="F20" s="155">
        <v>15000</v>
      </c>
      <c r="G20" s="156"/>
      <c r="H20" s="155"/>
      <c r="I20" s="155">
        <v>15000</v>
      </c>
      <c r="J20" s="157">
        <v>1</v>
      </c>
    </row>
    <row r="21" spans="1:10" ht="12">
      <c r="A21" s="117" t="s">
        <v>535</v>
      </c>
      <c r="B21" s="117" t="s">
        <v>133</v>
      </c>
      <c r="C21" s="157" t="s">
        <v>134</v>
      </c>
      <c r="D21" s="117"/>
      <c r="E21" s="155">
        <v>20000</v>
      </c>
      <c r="F21" s="155">
        <v>60000</v>
      </c>
      <c r="G21" s="156"/>
      <c r="H21" s="155"/>
      <c r="I21" s="155">
        <v>60000</v>
      </c>
      <c r="J21" s="157">
        <v>1</v>
      </c>
    </row>
    <row r="22" spans="1:10" ht="12">
      <c r="A22" s="117" t="s">
        <v>551</v>
      </c>
      <c r="B22" s="117" t="s">
        <v>136</v>
      </c>
      <c r="C22" s="157" t="s">
        <v>137</v>
      </c>
      <c r="D22" s="117"/>
      <c r="E22" s="155">
        <v>500</v>
      </c>
      <c r="F22" s="155">
        <v>1500</v>
      </c>
      <c r="G22" s="156"/>
      <c r="H22" s="155"/>
      <c r="I22" s="155"/>
      <c r="J22" s="157">
        <v>1</v>
      </c>
    </row>
    <row r="23" spans="1:10" ht="12">
      <c r="A23" s="117" t="s">
        <v>551</v>
      </c>
      <c r="B23" s="117" t="s">
        <v>136</v>
      </c>
      <c r="C23" s="157" t="s">
        <v>137</v>
      </c>
      <c r="D23" s="117"/>
      <c r="E23" s="155">
        <v>2500</v>
      </c>
      <c r="F23" s="155">
        <v>2500</v>
      </c>
      <c r="G23" s="156"/>
      <c r="H23" s="155"/>
      <c r="I23" s="155"/>
      <c r="J23" s="157">
        <v>1</v>
      </c>
    </row>
    <row r="24" spans="1:10" ht="12">
      <c r="A24" s="117" t="s">
        <v>1043</v>
      </c>
      <c r="B24" s="117" t="s">
        <v>402</v>
      </c>
      <c r="C24" s="157" t="s">
        <v>401</v>
      </c>
      <c r="D24" s="117"/>
      <c r="E24" s="155">
        <v>2000</v>
      </c>
      <c r="F24" s="155">
        <v>8000</v>
      </c>
      <c r="G24" s="156"/>
      <c r="H24" s="155"/>
      <c r="I24" s="155">
        <v>8000</v>
      </c>
      <c r="J24" s="157">
        <v>1</v>
      </c>
    </row>
    <row r="25" spans="1:10" ht="12">
      <c r="A25" s="117" t="s">
        <v>552</v>
      </c>
      <c r="B25" s="117" t="s">
        <v>553</v>
      </c>
      <c r="C25" s="157" t="s">
        <v>137</v>
      </c>
      <c r="D25" s="117"/>
      <c r="E25" s="155">
        <v>200</v>
      </c>
      <c r="F25" s="155">
        <v>600</v>
      </c>
      <c r="G25" s="156"/>
      <c r="H25" s="155"/>
      <c r="I25" s="155"/>
      <c r="J25" s="157">
        <v>1</v>
      </c>
    </row>
    <row r="26" spans="1:10" ht="12">
      <c r="A26" s="117" t="s">
        <v>771</v>
      </c>
      <c r="B26" s="117" t="s">
        <v>148</v>
      </c>
      <c r="C26" s="157" t="s">
        <v>137</v>
      </c>
      <c r="D26" s="117"/>
      <c r="E26" s="155">
        <v>500</v>
      </c>
      <c r="F26" s="155">
        <v>1500</v>
      </c>
      <c r="G26" s="156"/>
      <c r="H26" s="155">
        <v>1500</v>
      </c>
      <c r="I26" s="155"/>
      <c r="J26" s="157">
        <v>1</v>
      </c>
    </row>
    <row r="27" spans="1:10" ht="12">
      <c r="A27" s="117" t="s">
        <v>421</v>
      </c>
      <c r="B27" s="117" t="s">
        <v>148</v>
      </c>
      <c r="C27" s="157" t="s">
        <v>137</v>
      </c>
      <c r="D27" s="117"/>
      <c r="E27" s="155">
        <v>10000</v>
      </c>
      <c r="F27" s="155">
        <v>10000</v>
      </c>
      <c r="G27" s="156"/>
      <c r="H27" s="155">
        <v>10000</v>
      </c>
      <c r="I27" s="155"/>
      <c r="J27" s="157">
        <v>1</v>
      </c>
    </row>
    <row r="28" spans="1:10" ht="12">
      <c r="A28" s="117" t="s">
        <v>421</v>
      </c>
      <c r="B28" s="117" t="s">
        <v>148</v>
      </c>
      <c r="C28" s="157" t="s">
        <v>137</v>
      </c>
      <c r="D28" s="117"/>
      <c r="E28" s="155">
        <v>2000</v>
      </c>
      <c r="F28" s="155">
        <v>6000</v>
      </c>
      <c r="G28" s="156"/>
      <c r="H28" s="155">
        <v>6000</v>
      </c>
      <c r="I28" s="155"/>
      <c r="J28" s="157">
        <v>1</v>
      </c>
    </row>
    <row r="29" spans="1:10" ht="12">
      <c r="A29" s="117" t="s">
        <v>421</v>
      </c>
      <c r="B29" s="117" t="s">
        <v>148</v>
      </c>
      <c r="C29" s="157" t="s">
        <v>137</v>
      </c>
      <c r="D29" s="117"/>
      <c r="E29" s="155">
        <v>5000</v>
      </c>
      <c r="F29" s="155">
        <v>15000</v>
      </c>
      <c r="G29" s="156"/>
      <c r="H29" s="155">
        <v>15000</v>
      </c>
      <c r="I29" s="155"/>
      <c r="J29" s="157">
        <v>1</v>
      </c>
    </row>
    <row r="30" spans="1:10" ht="12">
      <c r="A30" s="117" t="s">
        <v>421</v>
      </c>
      <c r="B30" s="117" t="s">
        <v>148</v>
      </c>
      <c r="C30" s="157" t="s">
        <v>137</v>
      </c>
      <c r="D30" s="117"/>
      <c r="E30" s="155">
        <v>100</v>
      </c>
      <c r="F30" s="155">
        <v>400</v>
      </c>
      <c r="G30" s="156"/>
      <c r="H30" s="155">
        <v>400</v>
      </c>
      <c r="I30" s="155"/>
      <c r="J30" s="157">
        <v>1</v>
      </c>
    </row>
    <row r="31" spans="1:10" ht="12">
      <c r="A31" s="117" t="s">
        <v>421</v>
      </c>
      <c r="B31" s="117" t="s">
        <v>148</v>
      </c>
      <c r="C31" s="157" t="s">
        <v>137</v>
      </c>
      <c r="D31" s="117"/>
      <c r="E31" s="155">
        <v>2500</v>
      </c>
      <c r="F31" s="155">
        <v>7500</v>
      </c>
      <c r="G31" s="156"/>
      <c r="H31" s="155">
        <v>7500</v>
      </c>
      <c r="I31" s="155"/>
      <c r="J31" s="157">
        <v>1</v>
      </c>
    </row>
    <row r="32" spans="1:10" ht="12">
      <c r="A32" s="117" t="s">
        <v>421</v>
      </c>
      <c r="B32" s="117" t="s">
        <v>148</v>
      </c>
      <c r="C32" s="157" t="s">
        <v>137</v>
      </c>
      <c r="D32" s="117"/>
      <c r="E32" s="155">
        <v>9000</v>
      </c>
      <c r="F32" s="155">
        <v>27000</v>
      </c>
      <c r="G32" s="156"/>
      <c r="H32" s="155">
        <v>27000</v>
      </c>
      <c r="I32" s="155"/>
      <c r="J32" s="157">
        <v>1</v>
      </c>
    </row>
    <row r="33" spans="1:10" ht="12">
      <c r="A33" s="117" t="s">
        <v>375</v>
      </c>
      <c r="B33" s="117" t="s">
        <v>146</v>
      </c>
      <c r="C33" s="157" t="s">
        <v>137</v>
      </c>
      <c r="D33" s="117"/>
      <c r="E33" s="155">
        <v>2500</v>
      </c>
      <c r="F33" s="155">
        <v>7500</v>
      </c>
      <c r="G33" s="156"/>
      <c r="H33" s="155"/>
      <c r="I33" s="155">
        <v>7500</v>
      </c>
      <c r="J33" s="157">
        <v>1</v>
      </c>
    </row>
    <row r="34" spans="1:10" ht="12">
      <c r="A34" s="117" t="s">
        <v>375</v>
      </c>
      <c r="B34" s="117" t="s">
        <v>146</v>
      </c>
      <c r="C34" s="157" t="s">
        <v>137</v>
      </c>
      <c r="D34" s="117"/>
      <c r="E34" s="155">
        <v>250</v>
      </c>
      <c r="F34" s="155">
        <v>750</v>
      </c>
      <c r="G34" s="156"/>
      <c r="H34" s="155"/>
      <c r="I34" s="155">
        <v>750</v>
      </c>
      <c r="J34" s="157">
        <v>1</v>
      </c>
    </row>
    <row r="35" spans="1:10" ht="12">
      <c r="A35" s="117" t="s">
        <v>375</v>
      </c>
      <c r="B35" s="117" t="s">
        <v>146</v>
      </c>
      <c r="C35" s="157" t="s">
        <v>137</v>
      </c>
      <c r="D35" s="117"/>
      <c r="E35" s="155">
        <v>50</v>
      </c>
      <c r="F35" s="155">
        <v>200</v>
      </c>
      <c r="G35" s="156"/>
      <c r="H35" s="155"/>
      <c r="I35" s="155">
        <v>200</v>
      </c>
      <c r="J35" s="157">
        <v>1</v>
      </c>
    </row>
    <row r="36" spans="1:10" ht="12">
      <c r="A36" s="117" t="s">
        <v>363</v>
      </c>
      <c r="B36" s="117" t="s">
        <v>133</v>
      </c>
      <c r="C36" s="157" t="s">
        <v>134</v>
      </c>
      <c r="D36" s="117"/>
      <c r="E36" s="155">
        <v>10000</v>
      </c>
      <c r="F36" s="155">
        <v>10000</v>
      </c>
      <c r="G36" s="156"/>
      <c r="H36" s="155"/>
      <c r="I36" s="155">
        <v>10000</v>
      </c>
      <c r="J36" s="157">
        <v>1</v>
      </c>
    </row>
    <row r="37" spans="1:10" ht="12">
      <c r="A37" s="117" t="s">
        <v>728</v>
      </c>
      <c r="B37" s="117" t="s">
        <v>146</v>
      </c>
      <c r="C37" s="157" t="s">
        <v>137</v>
      </c>
      <c r="D37" s="117"/>
      <c r="E37" s="155">
        <v>2000</v>
      </c>
      <c r="F37" s="155">
        <v>2000</v>
      </c>
      <c r="G37" s="156"/>
      <c r="H37" s="155"/>
      <c r="I37" s="155">
        <v>2000</v>
      </c>
      <c r="J37" s="157">
        <v>1</v>
      </c>
    </row>
    <row r="38" spans="1:10" ht="12">
      <c r="A38" s="117" t="s">
        <v>497</v>
      </c>
      <c r="B38" s="117" t="s">
        <v>136</v>
      </c>
      <c r="C38" s="157" t="s">
        <v>137</v>
      </c>
      <c r="D38" s="117"/>
      <c r="E38" s="155">
        <v>500</v>
      </c>
      <c r="F38" s="155">
        <v>1500</v>
      </c>
      <c r="G38" s="156"/>
      <c r="H38" s="155"/>
      <c r="I38" s="155"/>
      <c r="J38" s="157">
        <v>1</v>
      </c>
    </row>
    <row r="39" spans="1:10" ht="12">
      <c r="A39" s="117" t="s">
        <v>497</v>
      </c>
      <c r="B39" s="117" t="s">
        <v>136</v>
      </c>
      <c r="C39" s="157" t="s">
        <v>137</v>
      </c>
      <c r="D39" s="117"/>
      <c r="E39" s="238">
        <v>102.56</v>
      </c>
      <c r="F39" s="238">
        <v>410.24</v>
      </c>
      <c r="G39" s="156"/>
      <c r="H39" s="155"/>
      <c r="I39" s="155"/>
      <c r="J39" s="157">
        <v>1</v>
      </c>
    </row>
    <row r="40" spans="1:10" ht="12">
      <c r="A40" s="117" t="s">
        <v>378</v>
      </c>
      <c r="B40" s="117" t="s">
        <v>146</v>
      </c>
      <c r="C40" s="157" t="s">
        <v>137</v>
      </c>
      <c r="D40" s="117"/>
      <c r="E40" s="155">
        <v>1250</v>
      </c>
      <c r="F40" s="155">
        <v>3750</v>
      </c>
      <c r="G40" s="156"/>
      <c r="H40" s="155"/>
      <c r="I40" s="155">
        <v>3750</v>
      </c>
      <c r="J40" s="157">
        <v>1</v>
      </c>
    </row>
    <row r="41" spans="1:10" ht="12">
      <c r="A41" s="117" t="s">
        <v>1057</v>
      </c>
      <c r="B41" s="117" t="s">
        <v>133</v>
      </c>
      <c r="C41" s="157" t="s">
        <v>134</v>
      </c>
      <c r="D41" s="117"/>
      <c r="E41" s="155">
        <v>100</v>
      </c>
      <c r="F41" s="155">
        <v>500</v>
      </c>
      <c r="G41" s="156"/>
      <c r="H41" s="155"/>
      <c r="I41" s="155">
        <v>500</v>
      </c>
      <c r="J41" s="157">
        <v>1</v>
      </c>
    </row>
    <row r="42" spans="1:10" ht="12">
      <c r="A42" s="117" t="s">
        <v>1040</v>
      </c>
      <c r="B42" s="117" t="s">
        <v>1048</v>
      </c>
      <c r="C42" s="157" t="s">
        <v>401</v>
      </c>
      <c r="D42" s="117"/>
      <c r="E42" s="155">
        <v>2000</v>
      </c>
      <c r="F42" s="155">
        <v>8000</v>
      </c>
      <c r="G42" s="156"/>
      <c r="H42" s="155"/>
      <c r="I42" s="155">
        <v>8000</v>
      </c>
      <c r="J42" s="157">
        <v>1</v>
      </c>
    </row>
    <row r="43" spans="1:10" ht="12">
      <c r="A43" s="117" t="s">
        <v>366</v>
      </c>
      <c r="B43" s="117" t="s">
        <v>381</v>
      </c>
      <c r="C43" s="157" t="s">
        <v>382</v>
      </c>
      <c r="D43" s="117"/>
      <c r="E43" s="155">
        <v>3750</v>
      </c>
      <c r="F43" s="155">
        <v>6250</v>
      </c>
      <c r="G43" s="156"/>
      <c r="H43" s="155"/>
      <c r="I43" s="155">
        <v>6250</v>
      </c>
      <c r="J43" s="157">
        <v>1</v>
      </c>
    </row>
    <row r="44" spans="1:10" ht="12">
      <c r="A44" s="117" t="s">
        <v>370</v>
      </c>
      <c r="B44" s="117" t="s">
        <v>146</v>
      </c>
      <c r="C44" s="157" t="s">
        <v>137</v>
      </c>
      <c r="D44" s="117"/>
      <c r="E44" s="155">
        <v>12500</v>
      </c>
      <c r="F44" s="155">
        <v>37500</v>
      </c>
      <c r="G44" s="156"/>
      <c r="H44" s="155"/>
      <c r="I44" s="155">
        <v>37500</v>
      </c>
      <c r="J44" s="157">
        <v>1</v>
      </c>
    </row>
    <row r="45" spans="1:10" ht="12">
      <c r="A45" s="117" t="s">
        <v>370</v>
      </c>
      <c r="B45" s="117" t="s">
        <v>146</v>
      </c>
      <c r="C45" s="157" t="s">
        <v>137</v>
      </c>
      <c r="D45" s="117"/>
      <c r="E45" s="155">
        <v>250</v>
      </c>
      <c r="F45" s="155">
        <v>1000</v>
      </c>
      <c r="G45" s="156"/>
      <c r="H45" s="155"/>
      <c r="I45" s="155">
        <v>1000</v>
      </c>
      <c r="J45" s="157">
        <v>1</v>
      </c>
    </row>
    <row r="46" spans="1:10" ht="12">
      <c r="A46" s="117" t="s">
        <v>116</v>
      </c>
      <c r="B46" s="117" t="s">
        <v>146</v>
      </c>
      <c r="C46" s="157" t="s">
        <v>137</v>
      </c>
      <c r="D46" s="117"/>
      <c r="E46" s="155">
        <v>100</v>
      </c>
      <c r="F46" s="155">
        <v>400</v>
      </c>
      <c r="G46" s="156"/>
      <c r="H46" s="155"/>
      <c r="I46" s="155">
        <v>400</v>
      </c>
      <c r="J46" s="157">
        <v>1</v>
      </c>
    </row>
    <row r="47" spans="1:10" ht="12">
      <c r="A47" s="117" t="s">
        <v>116</v>
      </c>
      <c r="B47" s="117" t="s">
        <v>146</v>
      </c>
      <c r="C47" s="157" t="s">
        <v>137</v>
      </c>
      <c r="D47" s="117"/>
      <c r="E47" s="155">
        <v>100</v>
      </c>
      <c r="F47" s="155">
        <v>400</v>
      </c>
      <c r="G47" s="156"/>
      <c r="H47" s="155"/>
      <c r="I47" s="155">
        <v>400</v>
      </c>
      <c r="J47" s="157">
        <v>1</v>
      </c>
    </row>
    <row r="48" spans="1:10" ht="12">
      <c r="A48" s="117" t="s">
        <v>450</v>
      </c>
      <c r="B48" s="117" t="s">
        <v>402</v>
      </c>
      <c r="C48" s="157" t="s">
        <v>401</v>
      </c>
      <c r="D48" s="117"/>
      <c r="E48" s="155">
        <v>1000</v>
      </c>
      <c r="F48" s="155">
        <v>4000</v>
      </c>
      <c r="G48" s="156"/>
      <c r="H48" s="155"/>
      <c r="I48" s="155">
        <v>4000</v>
      </c>
      <c r="J48" s="157">
        <v>1</v>
      </c>
    </row>
    <row r="49" spans="1:10" ht="12">
      <c r="A49" s="117" t="s">
        <v>521</v>
      </c>
      <c r="B49" s="117" t="s">
        <v>530</v>
      </c>
      <c r="C49" s="157" t="s">
        <v>401</v>
      </c>
      <c r="D49" s="117"/>
      <c r="E49" s="155">
        <v>2000</v>
      </c>
      <c r="F49" s="155">
        <v>6000</v>
      </c>
      <c r="G49" s="156"/>
      <c r="H49" s="155"/>
      <c r="I49" s="155">
        <v>6000</v>
      </c>
      <c r="J49" s="157">
        <v>1</v>
      </c>
    </row>
    <row r="50" spans="1:10" ht="12">
      <c r="A50" s="117" t="s">
        <v>729</v>
      </c>
      <c r="B50" s="117" t="s">
        <v>730</v>
      </c>
      <c r="C50" s="157" t="s">
        <v>731</v>
      </c>
      <c r="D50" s="117"/>
      <c r="E50" s="155">
        <v>5000</v>
      </c>
      <c r="F50" s="155">
        <v>15000</v>
      </c>
      <c r="G50" s="156"/>
      <c r="H50" s="155"/>
      <c r="I50" s="155">
        <v>15000</v>
      </c>
      <c r="J50" s="157">
        <v>1</v>
      </c>
    </row>
    <row r="51" spans="1:10" ht="12">
      <c r="A51" s="117" t="s">
        <v>367</v>
      </c>
      <c r="B51" s="117" t="s">
        <v>146</v>
      </c>
      <c r="C51" s="157" t="s">
        <v>137</v>
      </c>
      <c r="D51" s="117"/>
      <c r="E51" s="155">
        <v>1250</v>
      </c>
      <c r="F51" s="155">
        <v>3750</v>
      </c>
      <c r="G51" s="156"/>
      <c r="H51" s="155"/>
      <c r="I51" s="155">
        <v>3750</v>
      </c>
      <c r="J51" s="157">
        <v>1</v>
      </c>
    </row>
    <row r="52" spans="1:10" ht="12">
      <c r="A52" s="117" t="s">
        <v>367</v>
      </c>
      <c r="B52" s="117" t="s">
        <v>146</v>
      </c>
      <c r="C52" s="157" t="s">
        <v>137</v>
      </c>
      <c r="D52" s="117"/>
      <c r="E52" s="155">
        <v>2000</v>
      </c>
      <c r="F52" s="155">
        <v>4000</v>
      </c>
      <c r="G52" s="156"/>
      <c r="H52" s="155"/>
      <c r="I52" s="155">
        <v>4000</v>
      </c>
      <c r="J52" s="157">
        <v>1</v>
      </c>
    </row>
    <row r="53" spans="1:10" ht="12">
      <c r="A53" s="117" t="s">
        <v>636</v>
      </c>
      <c r="B53" s="117" t="s">
        <v>640</v>
      </c>
      <c r="C53" s="157" t="s">
        <v>641</v>
      </c>
      <c r="D53" s="117"/>
      <c r="E53" s="155">
        <v>100</v>
      </c>
      <c r="F53" s="155">
        <v>400</v>
      </c>
      <c r="G53" s="156"/>
      <c r="H53" s="155"/>
      <c r="I53" s="155">
        <v>400</v>
      </c>
      <c r="J53" s="157">
        <v>1</v>
      </c>
    </row>
    <row r="54" spans="1:10" ht="12">
      <c r="A54" s="117" t="s">
        <v>465</v>
      </c>
      <c r="B54" s="117" t="s">
        <v>245</v>
      </c>
      <c r="C54" s="157" t="s">
        <v>246</v>
      </c>
      <c r="D54" s="117"/>
      <c r="E54" s="155">
        <v>13000</v>
      </c>
      <c r="F54" s="155">
        <v>39000</v>
      </c>
      <c r="G54" s="156"/>
      <c r="H54" s="155"/>
      <c r="I54" s="155">
        <v>39000</v>
      </c>
      <c r="J54" s="157">
        <v>1</v>
      </c>
    </row>
    <row r="55" spans="1:10" ht="12">
      <c r="A55" s="117" t="s">
        <v>118</v>
      </c>
      <c r="B55" s="117" t="s">
        <v>245</v>
      </c>
      <c r="C55" s="157" t="s">
        <v>246</v>
      </c>
      <c r="D55" s="117"/>
      <c r="E55" s="155">
        <v>50</v>
      </c>
      <c r="F55" s="155">
        <v>250</v>
      </c>
      <c r="G55" s="156"/>
      <c r="H55" s="155"/>
      <c r="I55" s="155">
        <v>250</v>
      </c>
      <c r="J55" s="157">
        <v>1</v>
      </c>
    </row>
    <row r="56" spans="1:10" ht="12">
      <c r="A56" s="117" t="s">
        <v>742</v>
      </c>
      <c r="B56" s="117" t="s">
        <v>743</v>
      </c>
      <c r="C56" s="157" t="s">
        <v>419</v>
      </c>
      <c r="D56" s="117"/>
      <c r="E56" s="155">
        <v>75</v>
      </c>
      <c r="F56" s="155">
        <v>300</v>
      </c>
      <c r="G56" s="156"/>
      <c r="H56" s="155"/>
      <c r="I56" s="155">
        <v>300</v>
      </c>
      <c r="J56" s="157">
        <v>1</v>
      </c>
    </row>
    <row r="57" spans="1:10" ht="12">
      <c r="A57" s="117" t="s">
        <v>754</v>
      </c>
      <c r="B57" s="117" t="s">
        <v>758</v>
      </c>
      <c r="C57" s="157" t="s">
        <v>641</v>
      </c>
      <c r="D57" s="117"/>
      <c r="E57" s="155">
        <v>10000</v>
      </c>
      <c r="F57" s="155">
        <v>20000</v>
      </c>
      <c r="G57" s="156"/>
      <c r="H57" s="155"/>
      <c r="I57" s="155">
        <v>20000</v>
      </c>
      <c r="J57" s="157">
        <v>1</v>
      </c>
    </row>
    <row r="58" spans="1:10" ht="12">
      <c r="A58" s="117" t="s">
        <v>1041</v>
      </c>
      <c r="B58" s="117" t="s">
        <v>320</v>
      </c>
      <c r="C58" s="157" t="s">
        <v>321</v>
      </c>
      <c r="D58" s="117"/>
      <c r="E58" s="155">
        <v>1000</v>
      </c>
      <c r="F58" s="155">
        <v>3000</v>
      </c>
      <c r="G58" s="156"/>
      <c r="H58" s="155"/>
      <c r="I58" s="155">
        <v>3000</v>
      </c>
      <c r="J58" s="157">
        <v>1</v>
      </c>
    </row>
    <row r="59" spans="1:10" ht="12">
      <c r="A59" s="117" t="s">
        <v>294</v>
      </c>
      <c r="B59" s="117" t="s">
        <v>412</v>
      </c>
      <c r="C59" s="157" t="s">
        <v>137</v>
      </c>
      <c r="D59" s="117"/>
      <c r="E59" s="155">
        <v>500</v>
      </c>
      <c r="F59" s="155">
        <v>1500</v>
      </c>
      <c r="G59" s="156"/>
      <c r="H59" s="155"/>
      <c r="I59" s="155">
        <v>1500</v>
      </c>
      <c r="J59" s="157">
        <v>1</v>
      </c>
    </row>
    <row r="60" spans="1:10" ht="12">
      <c r="A60" s="117" t="s">
        <v>555</v>
      </c>
      <c r="B60" s="117" t="s">
        <v>556</v>
      </c>
      <c r="C60" s="157" t="s">
        <v>137</v>
      </c>
      <c r="D60" s="117"/>
      <c r="E60" s="155">
        <v>1000</v>
      </c>
      <c r="F60" s="155">
        <v>5000</v>
      </c>
      <c r="G60" s="156"/>
      <c r="H60" s="155"/>
      <c r="I60" s="155">
        <v>5000</v>
      </c>
      <c r="J60" s="157">
        <v>1</v>
      </c>
    </row>
    <row r="61" spans="1:10" ht="12">
      <c r="A61" s="117" t="s">
        <v>726</v>
      </c>
      <c r="B61" s="117" t="s">
        <v>146</v>
      </c>
      <c r="C61" s="157" t="s">
        <v>137</v>
      </c>
      <c r="D61" s="117"/>
      <c r="E61" s="155">
        <v>500</v>
      </c>
      <c r="F61" s="155">
        <v>1500</v>
      </c>
      <c r="G61" s="156"/>
      <c r="H61" s="155"/>
      <c r="I61" s="155">
        <v>1500</v>
      </c>
      <c r="J61" s="157">
        <v>1</v>
      </c>
    </row>
    <row r="62" spans="1:10" ht="12">
      <c r="A62" s="117" t="s">
        <v>101</v>
      </c>
      <c r="B62" s="117" t="s">
        <v>245</v>
      </c>
      <c r="C62" s="157" t="s">
        <v>246</v>
      </c>
      <c r="D62" s="117"/>
      <c r="E62" s="155">
        <v>3000</v>
      </c>
      <c r="F62" s="155">
        <v>9000</v>
      </c>
      <c r="G62" s="156"/>
      <c r="H62" s="155"/>
      <c r="I62" s="155">
        <v>9000</v>
      </c>
      <c r="J62" s="157">
        <v>1</v>
      </c>
    </row>
    <row r="63" spans="1:10" ht="12">
      <c r="A63" s="117" t="s">
        <v>1042</v>
      </c>
      <c r="B63" s="117" t="s">
        <v>1049</v>
      </c>
      <c r="C63" s="157" t="s">
        <v>134</v>
      </c>
      <c r="D63" s="117"/>
      <c r="E63" s="155">
        <v>2750</v>
      </c>
      <c r="F63" s="155">
        <v>11000</v>
      </c>
      <c r="G63" s="156"/>
      <c r="H63" s="155"/>
      <c r="I63" s="155">
        <v>11000</v>
      </c>
      <c r="J63" s="157">
        <v>1</v>
      </c>
    </row>
    <row r="64" spans="1:10" ht="12">
      <c r="A64" s="117" t="s">
        <v>781</v>
      </c>
      <c r="B64" s="117" t="s">
        <v>784</v>
      </c>
      <c r="C64" s="157" t="s">
        <v>785</v>
      </c>
      <c r="D64" s="117"/>
      <c r="E64" s="155">
        <v>500</v>
      </c>
      <c r="F64" s="155">
        <v>1500</v>
      </c>
      <c r="G64" s="156"/>
      <c r="H64" s="155"/>
      <c r="I64" s="155">
        <v>1500</v>
      </c>
      <c r="J64" s="157">
        <v>1</v>
      </c>
    </row>
    <row r="65" spans="1:10" ht="12">
      <c r="A65" s="117" t="s">
        <v>808</v>
      </c>
      <c r="B65" s="117" t="s">
        <v>133</v>
      </c>
      <c r="C65" s="157" t="s">
        <v>134</v>
      </c>
      <c r="D65" s="117"/>
      <c r="E65" s="155">
        <v>7500</v>
      </c>
      <c r="F65" s="155">
        <v>15000</v>
      </c>
      <c r="G65" s="156"/>
      <c r="H65" s="155"/>
      <c r="I65" s="155">
        <v>15000</v>
      </c>
      <c r="J65" s="157">
        <v>1</v>
      </c>
    </row>
    <row r="66" spans="1:10" ht="12">
      <c r="A66" s="117" t="s">
        <v>125</v>
      </c>
      <c r="B66" s="117" t="s">
        <v>133</v>
      </c>
      <c r="C66" s="157" t="s">
        <v>134</v>
      </c>
      <c r="D66" s="117"/>
      <c r="E66" s="155">
        <v>500</v>
      </c>
      <c r="F66" s="155">
        <v>2000</v>
      </c>
      <c r="G66" s="156"/>
      <c r="H66" s="155"/>
      <c r="I66" s="155">
        <v>2000</v>
      </c>
      <c r="J66" s="157">
        <v>1</v>
      </c>
    </row>
    <row r="67" spans="1:10" ht="12">
      <c r="A67" s="117" t="s">
        <v>638</v>
      </c>
      <c r="B67" s="117" t="s">
        <v>146</v>
      </c>
      <c r="C67" s="157" t="s">
        <v>137</v>
      </c>
      <c r="D67" s="117"/>
      <c r="E67" s="155">
        <v>50</v>
      </c>
      <c r="F67" s="155">
        <v>200</v>
      </c>
      <c r="G67" s="156"/>
      <c r="H67" s="155"/>
      <c r="I67" s="155">
        <v>200</v>
      </c>
      <c r="J67" s="157">
        <v>1</v>
      </c>
    </row>
    <row r="68" spans="1:10" ht="12">
      <c r="A68" s="117" t="s">
        <v>727</v>
      </c>
      <c r="B68" s="117" t="s">
        <v>146</v>
      </c>
      <c r="C68" s="157" t="s">
        <v>137</v>
      </c>
      <c r="D68" s="117"/>
      <c r="E68" s="155">
        <v>1000</v>
      </c>
      <c r="F68" s="155">
        <v>2000</v>
      </c>
      <c r="G68" s="156"/>
      <c r="H68" s="155"/>
      <c r="I68" s="155">
        <v>2000</v>
      </c>
      <c r="J68" s="157">
        <v>1</v>
      </c>
    </row>
    <row r="69" spans="1:10" ht="12">
      <c r="A69" s="117" t="s">
        <v>522</v>
      </c>
      <c r="B69" s="117" t="s">
        <v>531</v>
      </c>
      <c r="C69" s="157" t="s">
        <v>134</v>
      </c>
      <c r="D69" s="117"/>
      <c r="E69" s="155">
        <v>4050</v>
      </c>
      <c r="F69" s="155">
        <v>12150</v>
      </c>
      <c r="G69" s="156"/>
      <c r="H69" s="155"/>
      <c r="I69" s="155">
        <v>12150</v>
      </c>
      <c r="J69" s="157">
        <v>1</v>
      </c>
    </row>
    <row r="70" spans="1:10" ht="12">
      <c r="A70" s="117" t="s">
        <v>770</v>
      </c>
      <c r="B70" s="117" t="s">
        <v>774</v>
      </c>
      <c r="C70" s="157" t="s">
        <v>185</v>
      </c>
      <c r="D70" s="117"/>
      <c r="E70" s="155">
        <v>2500</v>
      </c>
      <c r="F70" s="155">
        <v>7500</v>
      </c>
      <c r="G70" s="156"/>
      <c r="H70" s="155"/>
      <c r="I70" s="155">
        <v>7500</v>
      </c>
      <c r="J70" s="157">
        <v>1</v>
      </c>
    </row>
    <row r="71" spans="1:10" ht="12">
      <c r="A71" s="117" t="s">
        <v>894</v>
      </c>
      <c r="B71" s="117" t="s">
        <v>895</v>
      </c>
      <c r="C71" s="157" t="s">
        <v>246</v>
      </c>
      <c r="D71" s="117"/>
      <c r="E71" s="155">
        <v>2500</v>
      </c>
      <c r="F71" s="155">
        <v>7500</v>
      </c>
      <c r="G71" s="156"/>
      <c r="H71" s="155"/>
      <c r="I71" s="155">
        <v>7500</v>
      </c>
      <c r="J71" s="157">
        <v>1</v>
      </c>
    </row>
    <row r="72" spans="1:10" ht="12">
      <c r="A72" s="117" t="s">
        <v>147</v>
      </c>
      <c r="B72" s="117" t="s">
        <v>148</v>
      </c>
      <c r="C72" s="157" t="s">
        <v>137</v>
      </c>
      <c r="D72" s="117"/>
      <c r="E72" s="155">
        <v>10000</v>
      </c>
      <c r="F72" s="155">
        <v>10000</v>
      </c>
      <c r="G72" s="156"/>
      <c r="H72" s="155">
        <v>10000</v>
      </c>
      <c r="I72" s="155"/>
      <c r="J72" s="157">
        <v>1</v>
      </c>
    </row>
    <row r="73" spans="1:10" ht="12">
      <c r="A73" s="117" t="s">
        <v>147</v>
      </c>
      <c r="B73" s="117" t="s">
        <v>148</v>
      </c>
      <c r="C73" s="157" t="s">
        <v>137</v>
      </c>
      <c r="D73" s="117"/>
      <c r="E73" s="155">
        <v>2500</v>
      </c>
      <c r="F73" s="155">
        <v>7500</v>
      </c>
      <c r="G73" s="156"/>
      <c r="H73" s="155">
        <v>7500</v>
      </c>
      <c r="I73" s="155"/>
      <c r="J73" s="157">
        <v>1</v>
      </c>
    </row>
    <row r="74" spans="1:10" ht="12">
      <c r="A74" s="117" t="s">
        <v>449</v>
      </c>
      <c r="B74" s="117" t="s">
        <v>133</v>
      </c>
      <c r="C74" s="157" t="s">
        <v>134</v>
      </c>
      <c r="D74" s="117"/>
      <c r="E74" s="155">
        <v>250</v>
      </c>
      <c r="F74" s="155">
        <v>1000</v>
      </c>
      <c r="G74" s="156"/>
      <c r="H74" s="155"/>
      <c r="I74" s="155">
        <v>1000</v>
      </c>
      <c r="J74" s="157">
        <v>1</v>
      </c>
    </row>
    <row r="75" spans="1:10" ht="12">
      <c r="A75" s="117" t="s">
        <v>328</v>
      </c>
      <c r="B75" s="117" t="s">
        <v>148</v>
      </c>
      <c r="C75" s="157" t="s">
        <v>137</v>
      </c>
      <c r="D75" s="117"/>
      <c r="E75" s="155">
        <v>500</v>
      </c>
      <c r="F75" s="155">
        <v>1500</v>
      </c>
      <c r="G75" s="156"/>
      <c r="H75" s="155">
        <v>1500</v>
      </c>
      <c r="I75" s="155"/>
      <c r="J75" s="157">
        <v>1</v>
      </c>
    </row>
    <row r="76" spans="1:10" ht="12">
      <c r="A76" s="117" t="s">
        <v>448</v>
      </c>
      <c r="B76" s="117" t="s">
        <v>146</v>
      </c>
      <c r="C76" s="157" t="s">
        <v>137</v>
      </c>
      <c r="D76" s="117"/>
      <c r="E76" s="155">
        <v>1000</v>
      </c>
      <c r="F76" s="155">
        <v>3000</v>
      </c>
      <c r="G76" s="156"/>
      <c r="H76" s="155"/>
      <c r="I76" s="155">
        <v>3000</v>
      </c>
      <c r="J76" s="157">
        <v>1</v>
      </c>
    </row>
    <row r="77" spans="1:10" ht="12">
      <c r="A77" s="117" t="s">
        <v>368</v>
      </c>
      <c r="B77" s="117" t="s">
        <v>383</v>
      </c>
      <c r="C77" s="157" t="s">
        <v>137</v>
      </c>
      <c r="D77" s="117"/>
      <c r="E77" s="155">
        <v>2250</v>
      </c>
      <c r="F77" s="155">
        <v>2750</v>
      </c>
      <c r="G77" s="156"/>
      <c r="H77" s="155"/>
      <c r="I77" s="155">
        <v>2250</v>
      </c>
      <c r="J77" s="157">
        <v>1</v>
      </c>
    </row>
    <row r="78" spans="1:10" ht="12">
      <c r="A78" s="117" t="s">
        <v>646</v>
      </c>
      <c r="B78" s="117" t="s">
        <v>412</v>
      </c>
      <c r="C78" s="157" t="s">
        <v>137</v>
      </c>
      <c r="D78" s="117"/>
      <c r="E78" s="155">
        <v>50</v>
      </c>
      <c r="F78" s="155">
        <v>200</v>
      </c>
      <c r="G78" s="156"/>
      <c r="H78" s="155"/>
      <c r="I78" s="155"/>
      <c r="J78" s="157">
        <v>1</v>
      </c>
    </row>
    <row r="79" spans="1:10" ht="12">
      <c r="A79" s="117" t="s">
        <v>410</v>
      </c>
      <c r="B79" s="117" t="s">
        <v>412</v>
      </c>
      <c r="C79" s="157" t="s">
        <v>137</v>
      </c>
      <c r="D79" s="117"/>
      <c r="E79" s="155">
        <v>50</v>
      </c>
      <c r="F79" s="155">
        <v>200</v>
      </c>
      <c r="G79" s="156"/>
      <c r="H79" s="155"/>
      <c r="I79" s="155"/>
      <c r="J79" s="157">
        <v>1</v>
      </c>
    </row>
    <row r="80" spans="1:10" ht="12">
      <c r="A80" s="117" t="s">
        <v>647</v>
      </c>
      <c r="B80" s="117" t="s">
        <v>412</v>
      </c>
      <c r="C80" s="157" t="s">
        <v>137</v>
      </c>
      <c r="D80" s="117"/>
      <c r="E80" s="155">
        <v>250</v>
      </c>
      <c r="F80" s="155">
        <v>1000</v>
      </c>
      <c r="G80" s="156"/>
      <c r="H80" s="155"/>
      <c r="I80" s="155"/>
      <c r="J80" s="157">
        <v>1</v>
      </c>
    </row>
    <row r="81" spans="1:10" ht="12">
      <c r="A81" s="117" t="s">
        <v>865</v>
      </c>
      <c r="B81" s="117" t="s">
        <v>402</v>
      </c>
      <c r="C81" s="157" t="s">
        <v>401</v>
      </c>
      <c r="D81" s="117"/>
      <c r="E81" s="155">
        <v>400</v>
      </c>
      <c r="F81" s="155">
        <v>1600</v>
      </c>
      <c r="G81" s="156"/>
      <c r="H81" s="155"/>
      <c r="I81" s="155">
        <v>1600</v>
      </c>
      <c r="J81" s="157">
        <v>1</v>
      </c>
    </row>
    <row r="82" spans="1:10" ht="12">
      <c r="A82" s="117" t="s">
        <v>441</v>
      </c>
      <c r="B82" s="117" t="s">
        <v>133</v>
      </c>
      <c r="C82" s="157" t="s">
        <v>134</v>
      </c>
      <c r="D82" s="117"/>
      <c r="E82" s="155">
        <v>5000</v>
      </c>
      <c r="F82" s="155">
        <v>5000</v>
      </c>
      <c r="G82" s="156"/>
      <c r="H82" s="155"/>
      <c r="I82" s="155">
        <v>5000</v>
      </c>
      <c r="J82" s="157">
        <v>1</v>
      </c>
    </row>
    <row r="83" spans="1:10" ht="12">
      <c r="A83" s="117" t="s">
        <v>975</v>
      </c>
      <c r="B83" s="117" t="s">
        <v>133</v>
      </c>
      <c r="C83" s="157" t="s">
        <v>134</v>
      </c>
      <c r="D83" s="117"/>
      <c r="E83" s="155">
        <v>1000</v>
      </c>
      <c r="F83" s="155">
        <v>3000</v>
      </c>
      <c r="G83" s="156"/>
      <c r="H83" s="155"/>
      <c r="I83" s="155">
        <v>3000</v>
      </c>
      <c r="J83" s="157">
        <v>1</v>
      </c>
    </row>
    <row r="84" spans="1:10" ht="12">
      <c r="A84" s="117" t="s">
        <v>438</v>
      </c>
      <c r="B84" s="117" t="s">
        <v>439</v>
      </c>
      <c r="C84" s="157" t="s">
        <v>401</v>
      </c>
      <c r="D84" s="117"/>
      <c r="E84" s="155">
        <v>1500</v>
      </c>
      <c r="F84" s="155">
        <v>6000</v>
      </c>
      <c r="G84" s="156"/>
      <c r="H84" s="155"/>
      <c r="I84" s="155">
        <v>6000</v>
      </c>
      <c r="J84" s="157">
        <v>1</v>
      </c>
    </row>
    <row r="85" spans="1:10" ht="12">
      <c r="A85" s="117" t="s">
        <v>373</v>
      </c>
      <c r="B85" s="117" t="s">
        <v>146</v>
      </c>
      <c r="C85" s="157" t="s">
        <v>137</v>
      </c>
      <c r="D85" s="117"/>
      <c r="E85" s="155">
        <v>2500</v>
      </c>
      <c r="F85" s="155">
        <v>7500</v>
      </c>
      <c r="G85" s="156"/>
      <c r="H85" s="155"/>
      <c r="I85" s="155">
        <v>7500</v>
      </c>
      <c r="J85" s="157">
        <v>1</v>
      </c>
    </row>
    <row r="86" spans="1:10" ht="12">
      <c r="A86" s="117" t="s">
        <v>1038</v>
      </c>
      <c r="B86" s="117" t="s">
        <v>133</v>
      </c>
      <c r="C86" s="157" t="s">
        <v>134</v>
      </c>
      <c r="D86" s="117"/>
      <c r="E86" s="155">
        <v>2750</v>
      </c>
      <c r="F86" s="155">
        <v>11000</v>
      </c>
      <c r="G86" s="156"/>
      <c r="H86" s="155"/>
      <c r="I86" s="155">
        <v>11000</v>
      </c>
      <c r="J86" s="157">
        <v>1</v>
      </c>
    </row>
    <row r="87" spans="1:10" ht="12">
      <c r="A87" s="117" t="s">
        <v>417</v>
      </c>
      <c r="B87" s="117" t="s">
        <v>418</v>
      </c>
      <c r="C87" s="157" t="s">
        <v>419</v>
      </c>
      <c r="D87" s="117"/>
      <c r="E87" s="155">
        <v>1000</v>
      </c>
      <c r="F87" s="155">
        <v>3000</v>
      </c>
      <c r="G87" s="156"/>
      <c r="H87" s="155"/>
      <c r="I87" s="155">
        <v>3000</v>
      </c>
      <c r="J87" s="157">
        <v>1</v>
      </c>
    </row>
    <row r="88" spans="1:10" ht="12">
      <c r="A88" s="117" t="s">
        <v>725</v>
      </c>
      <c r="B88" s="117" t="s">
        <v>146</v>
      </c>
      <c r="C88" s="157" t="s">
        <v>137</v>
      </c>
      <c r="D88" s="117"/>
      <c r="E88" s="155">
        <v>1000</v>
      </c>
      <c r="F88" s="155">
        <v>3000</v>
      </c>
      <c r="G88" s="156"/>
      <c r="H88" s="155"/>
      <c r="I88" s="155">
        <v>3000</v>
      </c>
      <c r="J88" s="157">
        <v>1</v>
      </c>
    </row>
    <row r="89" spans="1:10" ht="12">
      <c r="A89" s="117" t="s">
        <v>464</v>
      </c>
      <c r="B89" s="117" t="s">
        <v>402</v>
      </c>
      <c r="C89" s="157" t="s">
        <v>401</v>
      </c>
      <c r="D89" s="117"/>
      <c r="E89" s="155">
        <v>2000</v>
      </c>
      <c r="F89" s="155">
        <v>8000</v>
      </c>
      <c r="G89" s="156"/>
      <c r="H89" s="155"/>
      <c r="I89" s="155">
        <v>8000</v>
      </c>
      <c r="J89" s="157">
        <v>1</v>
      </c>
    </row>
    <row r="90" spans="1:10" ht="12">
      <c r="A90" s="117" t="s">
        <v>303</v>
      </c>
      <c r="B90" s="117" t="s">
        <v>148</v>
      </c>
      <c r="C90" s="157" t="s">
        <v>137</v>
      </c>
      <c r="D90" s="117"/>
      <c r="E90" s="155">
        <v>50</v>
      </c>
      <c r="F90" s="155">
        <v>250</v>
      </c>
      <c r="G90" s="156"/>
      <c r="H90" s="155">
        <v>250</v>
      </c>
      <c r="I90" s="155"/>
      <c r="J90" s="157">
        <v>1</v>
      </c>
    </row>
    <row r="91" spans="1:10" ht="12">
      <c r="A91" s="117" t="s">
        <v>303</v>
      </c>
      <c r="B91" s="117" t="s">
        <v>148</v>
      </c>
      <c r="C91" s="157" t="s">
        <v>137</v>
      </c>
      <c r="D91" s="117"/>
      <c r="E91" s="155">
        <v>50</v>
      </c>
      <c r="F91" s="155">
        <v>150</v>
      </c>
      <c r="G91" s="156"/>
      <c r="H91" s="155">
        <v>150</v>
      </c>
      <c r="I91" s="155"/>
      <c r="J91" s="157">
        <v>1</v>
      </c>
    </row>
    <row r="92" spans="1:10" ht="12">
      <c r="A92" s="117" t="s">
        <v>303</v>
      </c>
      <c r="B92" s="117" t="s">
        <v>148</v>
      </c>
      <c r="C92" s="157" t="s">
        <v>137</v>
      </c>
      <c r="D92" s="117"/>
      <c r="E92" s="155">
        <v>50</v>
      </c>
      <c r="F92" s="155">
        <v>200</v>
      </c>
      <c r="G92" s="156"/>
      <c r="H92" s="155">
        <v>200</v>
      </c>
      <c r="I92" s="155"/>
      <c r="J92" s="157">
        <v>1</v>
      </c>
    </row>
    <row r="93" spans="1:10" ht="12">
      <c r="A93" s="117" t="s">
        <v>782</v>
      </c>
      <c r="B93" s="117" t="s">
        <v>786</v>
      </c>
      <c r="C93" s="157" t="s">
        <v>134</v>
      </c>
      <c r="D93" s="117"/>
      <c r="E93" s="155">
        <v>250</v>
      </c>
      <c r="F93" s="155">
        <v>1000</v>
      </c>
      <c r="G93" s="156"/>
      <c r="H93" s="155"/>
      <c r="I93" s="155">
        <v>1000</v>
      </c>
      <c r="J93" s="157">
        <v>1</v>
      </c>
    </row>
    <row r="94" spans="1:10" ht="12">
      <c r="A94" s="117" t="s">
        <v>398</v>
      </c>
      <c r="B94" s="117" t="s">
        <v>402</v>
      </c>
      <c r="C94" s="157" t="s">
        <v>401</v>
      </c>
      <c r="D94" s="117"/>
      <c r="E94" s="155">
        <v>400</v>
      </c>
      <c r="F94" s="155">
        <v>1600</v>
      </c>
      <c r="G94" s="156"/>
      <c r="H94" s="155"/>
      <c r="I94" s="155">
        <v>1600</v>
      </c>
      <c r="J94" s="157">
        <v>1</v>
      </c>
    </row>
    <row r="95" spans="1:10" ht="12">
      <c r="A95" s="117" t="s">
        <v>283</v>
      </c>
      <c r="B95" s="117" t="s">
        <v>402</v>
      </c>
      <c r="C95" s="157" t="s">
        <v>401</v>
      </c>
      <c r="D95" s="117"/>
      <c r="E95" s="155">
        <v>500</v>
      </c>
      <c r="F95" s="155">
        <v>2000</v>
      </c>
      <c r="G95" s="156"/>
      <c r="H95" s="155"/>
      <c r="I95" s="155">
        <v>2000</v>
      </c>
      <c r="J95" s="157">
        <v>1</v>
      </c>
    </row>
    <row r="96" spans="1:10" ht="12">
      <c r="A96" s="117" t="s">
        <v>283</v>
      </c>
      <c r="B96" s="117" t="s">
        <v>402</v>
      </c>
      <c r="C96" s="157" t="s">
        <v>401</v>
      </c>
      <c r="D96" s="117"/>
      <c r="E96" s="155">
        <v>3500</v>
      </c>
      <c r="F96" s="155">
        <v>10500</v>
      </c>
      <c r="G96" s="156"/>
      <c r="H96" s="155"/>
      <c r="I96" s="155">
        <v>10500</v>
      </c>
      <c r="J96" s="157">
        <v>1</v>
      </c>
    </row>
    <row r="97" spans="1:10" ht="12">
      <c r="A97" s="117" t="s">
        <v>283</v>
      </c>
      <c r="B97" s="117" t="s">
        <v>402</v>
      </c>
      <c r="C97" s="157" t="s">
        <v>401</v>
      </c>
      <c r="D97" s="117"/>
      <c r="E97" s="155">
        <v>400</v>
      </c>
      <c r="F97" s="155">
        <v>1600</v>
      </c>
      <c r="G97" s="156"/>
      <c r="H97" s="155"/>
      <c r="I97" s="155">
        <v>1600</v>
      </c>
      <c r="J97" s="157">
        <v>1</v>
      </c>
    </row>
    <row r="98" spans="1:10" ht="12">
      <c r="A98" s="117" t="s">
        <v>247</v>
      </c>
      <c r="B98" s="117" t="s">
        <v>148</v>
      </c>
      <c r="C98" s="157" t="s">
        <v>137</v>
      </c>
      <c r="D98" s="117"/>
      <c r="E98" s="155">
        <v>1000</v>
      </c>
      <c r="F98" s="155">
        <v>3000</v>
      </c>
      <c r="G98" s="156"/>
      <c r="H98" s="155">
        <v>3000</v>
      </c>
      <c r="I98" s="155"/>
      <c r="J98" s="157">
        <v>1</v>
      </c>
    </row>
    <row r="99" spans="1:10" ht="12">
      <c r="A99" s="117" t="s">
        <v>247</v>
      </c>
      <c r="B99" s="117" t="s">
        <v>148</v>
      </c>
      <c r="C99" s="157" t="s">
        <v>137</v>
      </c>
      <c r="D99" s="117"/>
      <c r="E99" s="155">
        <v>2500</v>
      </c>
      <c r="F99" s="155">
        <v>7500</v>
      </c>
      <c r="G99" s="156"/>
      <c r="H99" s="155">
        <v>7500</v>
      </c>
      <c r="I99" s="155"/>
      <c r="J99" s="157">
        <v>1</v>
      </c>
    </row>
    <row r="100" spans="1:10" ht="12">
      <c r="A100" s="117" t="s">
        <v>247</v>
      </c>
      <c r="B100" s="117" t="s">
        <v>148</v>
      </c>
      <c r="C100" s="157" t="s">
        <v>137</v>
      </c>
      <c r="D100" s="117"/>
      <c r="E100" s="155">
        <v>800</v>
      </c>
      <c r="F100" s="155">
        <v>2400</v>
      </c>
      <c r="G100" s="156"/>
      <c r="H100" s="155">
        <v>2400</v>
      </c>
      <c r="I100" s="155"/>
      <c r="J100" s="157">
        <v>1</v>
      </c>
    </row>
    <row r="101" spans="1:10" ht="12">
      <c r="A101" s="117" t="s">
        <v>247</v>
      </c>
      <c r="B101" s="117" t="s">
        <v>148</v>
      </c>
      <c r="C101" s="157" t="s">
        <v>137</v>
      </c>
      <c r="D101" s="117"/>
      <c r="E101" s="155">
        <v>500</v>
      </c>
      <c r="F101" s="155">
        <v>500</v>
      </c>
      <c r="G101" s="156"/>
      <c r="H101" s="155">
        <v>500</v>
      </c>
      <c r="I101" s="155"/>
      <c r="J101" s="157">
        <v>1</v>
      </c>
    </row>
    <row r="102" spans="1:10" ht="12">
      <c r="A102" s="117" t="s">
        <v>247</v>
      </c>
      <c r="B102" s="117" t="s">
        <v>148</v>
      </c>
      <c r="C102" s="157" t="s">
        <v>137</v>
      </c>
      <c r="D102" s="117"/>
      <c r="E102" s="155">
        <v>350</v>
      </c>
      <c r="F102" s="155">
        <v>1050</v>
      </c>
      <c r="G102" s="156"/>
      <c r="H102" s="155">
        <v>1050</v>
      </c>
      <c r="I102" s="155"/>
      <c r="J102" s="157">
        <v>1</v>
      </c>
    </row>
    <row r="103" spans="1:10" ht="12">
      <c r="A103" s="117" t="s">
        <v>1039</v>
      </c>
      <c r="B103" s="117" t="s">
        <v>1047</v>
      </c>
      <c r="C103" s="157" t="s">
        <v>382</v>
      </c>
      <c r="D103" s="117"/>
      <c r="E103" s="155">
        <v>2500</v>
      </c>
      <c r="F103" s="155">
        <v>5000</v>
      </c>
      <c r="G103" s="156"/>
      <c r="H103" s="155"/>
      <c r="I103" s="155">
        <v>5000</v>
      </c>
      <c r="J103" s="157">
        <v>1</v>
      </c>
    </row>
    <row r="104" spans="1:10" ht="12">
      <c r="A104" s="117" t="s">
        <v>753</v>
      </c>
      <c r="B104" s="117" t="s">
        <v>757</v>
      </c>
      <c r="C104" s="157" t="s">
        <v>731</v>
      </c>
      <c r="D104" s="117"/>
      <c r="E104" s="155">
        <v>13000</v>
      </c>
      <c r="F104" s="155">
        <v>39000</v>
      </c>
      <c r="G104" s="156"/>
      <c r="H104" s="155"/>
      <c r="I104" s="155">
        <v>39000</v>
      </c>
      <c r="J104" s="157">
        <v>1</v>
      </c>
    </row>
    <row r="105" spans="1:10" ht="12">
      <c r="A105" s="117" t="s">
        <v>369</v>
      </c>
      <c r="B105" s="117" t="s">
        <v>384</v>
      </c>
      <c r="C105" s="157" t="s">
        <v>382</v>
      </c>
      <c r="D105" s="117"/>
      <c r="E105" s="155">
        <v>2250</v>
      </c>
      <c r="F105" s="155">
        <v>2750</v>
      </c>
      <c r="G105" s="156"/>
      <c r="H105" s="155"/>
      <c r="I105" s="155">
        <v>2250</v>
      </c>
      <c r="J105" s="157">
        <v>1</v>
      </c>
    </row>
    <row r="106" spans="1:10" ht="12">
      <c r="A106" s="117" t="s">
        <v>1045</v>
      </c>
      <c r="B106" s="117" t="s">
        <v>1050</v>
      </c>
      <c r="C106" s="157" t="s">
        <v>909</v>
      </c>
      <c r="D106" s="117"/>
      <c r="E106" s="155">
        <v>50</v>
      </c>
      <c r="F106" s="155">
        <v>250</v>
      </c>
      <c r="G106" s="156"/>
      <c r="H106" s="155"/>
      <c r="I106" s="155">
        <v>250</v>
      </c>
      <c r="J106" s="157">
        <v>1</v>
      </c>
    </row>
    <row r="107" spans="1:10" ht="12">
      <c r="A107" s="117" t="s">
        <v>92</v>
      </c>
      <c r="B107" s="117" t="s">
        <v>412</v>
      </c>
      <c r="C107" s="157" t="s">
        <v>137</v>
      </c>
      <c r="D107" s="117"/>
      <c r="E107" s="155">
        <v>500</v>
      </c>
      <c r="F107" s="155">
        <v>2000</v>
      </c>
      <c r="G107" s="156"/>
      <c r="H107" s="155"/>
      <c r="I107" s="155"/>
      <c r="J107" s="157">
        <v>1</v>
      </c>
    </row>
    <row r="108" spans="1:10" ht="12">
      <c r="A108" s="117" t="s">
        <v>761</v>
      </c>
      <c r="B108" s="117" t="s">
        <v>762</v>
      </c>
      <c r="C108" s="157" t="s">
        <v>137</v>
      </c>
      <c r="D108" s="117"/>
      <c r="E108" s="155">
        <v>5000</v>
      </c>
      <c r="F108" s="155">
        <v>5000</v>
      </c>
      <c r="G108" s="156"/>
      <c r="H108" s="155"/>
      <c r="I108" s="155">
        <v>5000</v>
      </c>
      <c r="J108" s="157">
        <v>1</v>
      </c>
    </row>
    <row r="109" spans="1:10" ht="12">
      <c r="A109" s="117" t="s">
        <v>871</v>
      </c>
      <c r="B109" s="117" t="s">
        <v>878</v>
      </c>
      <c r="C109" s="157" t="s">
        <v>246</v>
      </c>
      <c r="D109" s="117"/>
      <c r="E109" s="155">
        <v>2500</v>
      </c>
      <c r="F109" s="155">
        <v>7500</v>
      </c>
      <c r="G109" s="156"/>
      <c r="H109" s="155"/>
      <c r="I109" s="155">
        <v>7500</v>
      </c>
      <c r="J109" s="157">
        <v>1</v>
      </c>
    </row>
    <row r="110" spans="1:10" ht="12">
      <c r="A110" s="117" t="s">
        <v>804</v>
      </c>
      <c r="B110" s="117" t="s">
        <v>320</v>
      </c>
      <c r="C110" s="157" t="s">
        <v>321</v>
      </c>
      <c r="D110" s="117"/>
      <c r="E110" s="155">
        <v>2500</v>
      </c>
      <c r="F110" s="155">
        <v>5000</v>
      </c>
      <c r="G110" s="156"/>
      <c r="H110" s="155"/>
      <c r="I110" s="155">
        <v>5000</v>
      </c>
      <c r="J110" s="157">
        <v>1</v>
      </c>
    </row>
    <row r="111" spans="1:10" ht="12">
      <c r="A111" s="117" t="s">
        <v>1056</v>
      </c>
      <c r="B111" s="117" t="s">
        <v>146</v>
      </c>
      <c r="C111" s="157" t="s">
        <v>137</v>
      </c>
      <c r="D111" s="117"/>
      <c r="E111" s="155">
        <v>100</v>
      </c>
      <c r="F111" s="155">
        <v>400</v>
      </c>
      <c r="G111" s="156"/>
      <c r="H111" s="155"/>
      <c r="I111" s="155">
        <v>400</v>
      </c>
      <c r="J111" s="157">
        <v>1</v>
      </c>
    </row>
    <row r="112" spans="1:10" ht="12">
      <c r="A112" s="117" t="s">
        <v>829</v>
      </c>
      <c r="B112" s="117" t="s">
        <v>136</v>
      </c>
      <c r="C112" s="157" t="s">
        <v>137</v>
      </c>
      <c r="D112" s="117"/>
      <c r="E112" s="155">
        <v>100</v>
      </c>
      <c r="F112" s="155">
        <v>400</v>
      </c>
      <c r="G112" s="156"/>
      <c r="H112" s="155"/>
      <c r="I112" s="155"/>
      <c r="J112" s="157">
        <v>1</v>
      </c>
    </row>
    <row r="113" spans="1:10" ht="12">
      <c r="A113" s="117" t="s">
        <v>198</v>
      </c>
      <c r="B113" s="117" t="s">
        <v>136</v>
      </c>
      <c r="C113" s="157" t="s">
        <v>137</v>
      </c>
      <c r="D113" s="117"/>
      <c r="E113" s="155">
        <v>250</v>
      </c>
      <c r="F113" s="155">
        <v>750</v>
      </c>
      <c r="G113" s="156"/>
      <c r="H113" s="155"/>
      <c r="I113" s="155"/>
      <c r="J113" s="157">
        <v>1</v>
      </c>
    </row>
    <row r="114" spans="1:10" ht="12">
      <c r="A114" s="117" t="s">
        <v>68</v>
      </c>
      <c r="B114" s="117" t="s">
        <v>136</v>
      </c>
      <c r="C114" s="157" t="s">
        <v>137</v>
      </c>
      <c r="D114" s="117"/>
      <c r="E114" s="155">
        <v>3000</v>
      </c>
      <c r="F114" s="155">
        <v>6000</v>
      </c>
      <c r="G114" s="156"/>
      <c r="H114" s="155"/>
      <c r="I114" s="155"/>
      <c r="J114" s="157">
        <v>1</v>
      </c>
    </row>
    <row r="115" spans="1:10" ht="12">
      <c r="A115" s="117" t="s">
        <v>554</v>
      </c>
      <c r="B115" s="117" t="s">
        <v>136</v>
      </c>
      <c r="C115" s="157" t="s">
        <v>137</v>
      </c>
      <c r="D115" s="117"/>
      <c r="E115" s="155">
        <v>500</v>
      </c>
      <c r="F115" s="155">
        <v>1500</v>
      </c>
      <c r="G115" s="156"/>
      <c r="H115" s="155"/>
      <c r="I115" s="155"/>
      <c r="J115" s="157">
        <v>1</v>
      </c>
    </row>
    <row r="116" spans="1:10" ht="12">
      <c r="A116" s="117" t="s">
        <v>554</v>
      </c>
      <c r="B116" s="117" t="s">
        <v>136</v>
      </c>
      <c r="C116" s="157" t="s">
        <v>137</v>
      </c>
      <c r="D116" s="117"/>
      <c r="E116" s="155">
        <v>5000</v>
      </c>
      <c r="F116" s="155">
        <v>15000</v>
      </c>
      <c r="G116" s="156"/>
      <c r="H116" s="155"/>
      <c r="I116" s="155"/>
      <c r="J116" s="157">
        <v>1</v>
      </c>
    </row>
    <row r="117" spans="1:10" ht="12">
      <c r="A117" s="117" t="s">
        <v>248</v>
      </c>
      <c r="B117" s="117" t="s">
        <v>136</v>
      </c>
      <c r="C117" s="157" t="s">
        <v>137</v>
      </c>
      <c r="D117" s="117"/>
      <c r="E117" s="155">
        <v>2000</v>
      </c>
      <c r="F117" s="155">
        <v>6000</v>
      </c>
      <c r="G117" s="156"/>
      <c r="H117" s="155"/>
      <c r="I117" s="155"/>
      <c r="J117" s="157">
        <v>1</v>
      </c>
    </row>
    <row r="118" spans="1:10" ht="12">
      <c r="A118" s="117" t="s">
        <v>248</v>
      </c>
      <c r="B118" s="117" t="s">
        <v>136</v>
      </c>
      <c r="C118" s="157" t="s">
        <v>137</v>
      </c>
      <c r="D118" s="117"/>
      <c r="E118" s="155">
        <v>35000</v>
      </c>
      <c r="F118" s="155">
        <v>105000</v>
      </c>
      <c r="G118" s="156"/>
      <c r="H118" s="155"/>
      <c r="I118" s="155"/>
      <c r="J118" s="157">
        <v>1</v>
      </c>
    </row>
    <row r="119" spans="1:10" ht="12">
      <c r="A119" s="117" t="s">
        <v>248</v>
      </c>
      <c r="B119" s="117" t="s">
        <v>136</v>
      </c>
      <c r="C119" s="157" t="s">
        <v>137</v>
      </c>
      <c r="D119" s="117"/>
      <c r="E119" s="155">
        <v>250</v>
      </c>
      <c r="F119" s="155">
        <v>750</v>
      </c>
      <c r="G119" s="156"/>
      <c r="H119" s="155"/>
      <c r="I119" s="155"/>
      <c r="J119" s="157">
        <v>1</v>
      </c>
    </row>
    <row r="120" spans="1:10" ht="12">
      <c r="A120" s="117" t="s">
        <v>248</v>
      </c>
      <c r="B120" s="117" t="s">
        <v>136</v>
      </c>
      <c r="C120" s="157" t="s">
        <v>137</v>
      </c>
      <c r="D120" s="117"/>
      <c r="E120" s="155">
        <v>500</v>
      </c>
      <c r="F120" s="155">
        <v>1500</v>
      </c>
      <c r="G120" s="156"/>
      <c r="H120" s="155"/>
      <c r="I120" s="155"/>
      <c r="J120" s="157">
        <v>1</v>
      </c>
    </row>
    <row r="121" spans="1:10" ht="12">
      <c r="A121" s="117" t="s">
        <v>248</v>
      </c>
      <c r="B121" s="117" t="s">
        <v>136</v>
      </c>
      <c r="C121" s="157" t="s">
        <v>137</v>
      </c>
      <c r="D121" s="117"/>
      <c r="E121" s="155">
        <v>500</v>
      </c>
      <c r="F121" s="155">
        <v>1500</v>
      </c>
      <c r="G121" s="156"/>
      <c r="H121" s="155"/>
      <c r="I121" s="155"/>
      <c r="J121" s="157">
        <v>1</v>
      </c>
    </row>
    <row r="122" spans="1:10" ht="12">
      <c r="A122" s="117" t="s">
        <v>250</v>
      </c>
      <c r="B122" s="117" t="s">
        <v>136</v>
      </c>
      <c r="C122" s="157" t="s">
        <v>137</v>
      </c>
      <c r="D122" s="117"/>
      <c r="E122" s="155">
        <v>2000</v>
      </c>
      <c r="F122" s="155">
        <v>6000</v>
      </c>
      <c r="G122" s="156"/>
      <c r="H122" s="155"/>
      <c r="I122" s="155"/>
      <c r="J122" s="157">
        <v>1</v>
      </c>
    </row>
    <row r="123" spans="1:10" ht="12">
      <c r="A123" s="117" t="s">
        <v>905</v>
      </c>
      <c r="B123" s="117" t="s">
        <v>136</v>
      </c>
      <c r="C123" s="157" t="s">
        <v>137</v>
      </c>
      <c r="D123" s="117"/>
      <c r="E123" s="155">
        <v>1000</v>
      </c>
      <c r="F123" s="155">
        <v>3000</v>
      </c>
      <c r="G123" s="156"/>
      <c r="H123" s="155"/>
      <c r="I123" s="155"/>
      <c r="J123" s="157">
        <v>1</v>
      </c>
    </row>
    <row r="124" spans="1:10" ht="12">
      <c r="A124" s="117" t="s">
        <v>323</v>
      </c>
      <c r="B124" s="117" t="s">
        <v>136</v>
      </c>
      <c r="C124" s="157" t="s">
        <v>137</v>
      </c>
      <c r="D124" s="117"/>
      <c r="E124" s="155">
        <v>5000</v>
      </c>
      <c r="F124" s="155">
        <v>15000</v>
      </c>
      <c r="G124" s="156"/>
      <c r="H124" s="155"/>
      <c r="I124" s="155"/>
      <c r="J124" s="157">
        <v>1</v>
      </c>
    </row>
    <row r="125" spans="1:10" ht="12">
      <c r="A125" s="117" t="s">
        <v>323</v>
      </c>
      <c r="B125" s="117" t="s">
        <v>136</v>
      </c>
      <c r="C125" s="157" t="s">
        <v>137</v>
      </c>
      <c r="D125" s="117"/>
      <c r="E125" s="155">
        <v>1333</v>
      </c>
      <c r="F125" s="155">
        <v>3999</v>
      </c>
      <c r="G125" s="156"/>
      <c r="H125" s="155"/>
      <c r="I125" s="155"/>
      <c r="J125" s="157">
        <v>1</v>
      </c>
    </row>
    <row r="126" spans="1:10" ht="12">
      <c r="A126" s="117" t="s">
        <v>323</v>
      </c>
      <c r="B126" s="117" t="s">
        <v>136</v>
      </c>
      <c r="C126" s="157" t="s">
        <v>137</v>
      </c>
      <c r="D126" s="117"/>
      <c r="E126" s="155">
        <v>7500</v>
      </c>
      <c r="F126" s="155">
        <v>7500</v>
      </c>
      <c r="G126" s="156"/>
      <c r="H126" s="155"/>
      <c r="I126" s="155"/>
      <c r="J126" s="157">
        <v>1</v>
      </c>
    </row>
    <row r="127" spans="1:10" ht="12">
      <c r="A127" s="117" t="s">
        <v>1054</v>
      </c>
      <c r="B127" s="117" t="s">
        <v>402</v>
      </c>
      <c r="C127" s="157" t="s">
        <v>401</v>
      </c>
      <c r="D127" s="117"/>
      <c r="E127" s="155">
        <v>1000</v>
      </c>
      <c r="F127" s="155">
        <v>4000</v>
      </c>
      <c r="G127" s="156"/>
      <c r="H127" s="155"/>
      <c r="I127" s="155">
        <v>4000</v>
      </c>
      <c r="J127" s="157">
        <v>1</v>
      </c>
    </row>
    <row r="128" spans="1:10" ht="12">
      <c r="A128" s="117" t="s">
        <v>534</v>
      </c>
      <c r="B128" s="117" t="s">
        <v>537</v>
      </c>
      <c r="C128" s="157" t="s">
        <v>538</v>
      </c>
      <c r="D128" s="117"/>
      <c r="E128" s="155">
        <v>1000</v>
      </c>
      <c r="F128" s="155">
        <v>3000</v>
      </c>
      <c r="G128" s="156"/>
      <c r="H128" s="155"/>
      <c r="I128" s="155">
        <v>3000</v>
      </c>
      <c r="J128" s="157">
        <v>1</v>
      </c>
    </row>
    <row r="129" spans="1:10" ht="12">
      <c r="A129" s="117" t="s">
        <v>372</v>
      </c>
      <c r="B129" s="117" t="s">
        <v>146</v>
      </c>
      <c r="C129" s="157" t="s">
        <v>137</v>
      </c>
      <c r="D129" s="117"/>
      <c r="E129" s="155">
        <v>7500</v>
      </c>
      <c r="F129" s="155">
        <v>22500</v>
      </c>
      <c r="G129" s="156"/>
      <c r="H129" s="155"/>
      <c r="I129" s="155">
        <v>22500</v>
      </c>
      <c r="J129" s="157">
        <v>1</v>
      </c>
    </row>
    <row r="130" spans="1:10" ht="12">
      <c r="A130" s="117" t="s">
        <v>371</v>
      </c>
      <c r="B130" s="117" t="s">
        <v>146</v>
      </c>
      <c r="C130" s="157" t="s">
        <v>137</v>
      </c>
      <c r="D130" s="117"/>
      <c r="E130" s="155">
        <v>2500</v>
      </c>
      <c r="F130" s="155">
        <v>7500</v>
      </c>
      <c r="G130" s="156"/>
      <c r="H130" s="155"/>
      <c r="I130" s="155">
        <v>7500</v>
      </c>
      <c r="J130" s="157">
        <v>1</v>
      </c>
    </row>
    <row r="131" spans="1:10" ht="12">
      <c r="A131" s="117" t="s">
        <v>371</v>
      </c>
      <c r="B131" s="117" t="s">
        <v>146</v>
      </c>
      <c r="C131" s="157" t="s">
        <v>137</v>
      </c>
      <c r="D131" s="117"/>
      <c r="E131" s="155">
        <v>2000</v>
      </c>
      <c r="F131" s="155">
        <v>6000</v>
      </c>
      <c r="G131" s="156"/>
      <c r="H131" s="155"/>
      <c r="I131" s="155">
        <v>6000</v>
      </c>
      <c r="J131" s="157">
        <v>1</v>
      </c>
    </row>
    <row r="132" spans="1:10" ht="12">
      <c r="A132" s="117" t="s">
        <v>904</v>
      </c>
      <c r="B132" s="117" t="s">
        <v>133</v>
      </c>
      <c r="C132" s="157" t="s">
        <v>134</v>
      </c>
      <c r="D132" s="117"/>
      <c r="E132" s="155">
        <v>200</v>
      </c>
      <c r="F132" s="155">
        <v>800</v>
      </c>
      <c r="G132" s="156"/>
      <c r="H132" s="155"/>
      <c r="I132" s="155">
        <v>800</v>
      </c>
      <c r="J132" s="157">
        <v>1</v>
      </c>
    </row>
    <row r="133" spans="1:10" ht="12">
      <c r="A133" s="117" t="s">
        <v>809</v>
      </c>
      <c r="B133" s="117" t="s">
        <v>812</v>
      </c>
      <c r="C133" s="157" t="s">
        <v>813</v>
      </c>
      <c r="D133" s="117"/>
      <c r="E133" s="155">
        <v>500</v>
      </c>
      <c r="F133" s="155">
        <v>1500</v>
      </c>
      <c r="G133" s="156"/>
      <c r="H133" s="155"/>
      <c r="I133" s="155">
        <v>1500</v>
      </c>
      <c r="J133" s="157">
        <v>1</v>
      </c>
    </row>
    <row r="134" spans="1:10" ht="12">
      <c r="A134" s="117" t="s">
        <v>374</v>
      </c>
      <c r="B134" s="117" t="s">
        <v>385</v>
      </c>
      <c r="C134" s="157" t="s">
        <v>386</v>
      </c>
      <c r="D134" s="117"/>
      <c r="E134" s="155">
        <v>2500</v>
      </c>
      <c r="F134" s="155">
        <v>7500</v>
      </c>
      <c r="G134" s="156"/>
      <c r="H134" s="155"/>
      <c r="I134" s="155">
        <v>7500</v>
      </c>
      <c r="J134" s="157">
        <v>1</v>
      </c>
    </row>
    <row r="135" spans="1:10" ht="12">
      <c r="A135" s="117" t="s">
        <v>443</v>
      </c>
      <c r="B135" s="117" t="s">
        <v>444</v>
      </c>
      <c r="C135" s="157" t="s">
        <v>445</v>
      </c>
      <c r="D135" s="117"/>
      <c r="E135" s="155">
        <v>5000</v>
      </c>
      <c r="F135" s="155">
        <v>15000</v>
      </c>
      <c r="G135" s="156"/>
      <c r="H135" s="155"/>
      <c r="I135" s="155">
        <v>15000</v>
      </c>
      <c r="J135" s="157">
        <v>1</v>
      </c>
    </row>
    <row r="136" spans="1:10" ht="12">
      <c r="A136" s="117" t="s">
        <v>637</v>
      </c>
      <c r="B136" s="117" t="s">
        <v>644</v>
      </c>
      <c r="C136" s="157" t="s">
        <v>137</v>
      </c>
      <c r="D136" s="117"/>
      <c r="E136" s="155">
        <v>250</v>
      </c>
      <c r="F136" s="155">
        <v>1000</v>
      </c>
      <c r="G136" s="156"/>
      <c r="H136" s="155"/>
      <c r="I136" s="155">
        <v>1000</v>
      </c>
      <c r="J136" s="157">
        <v>1</v>
      </c>
    </row>
    <row r="137" spans="1:10" ht="12">
      <c r="A137" s="117" t="s">
        <v>873</v>
      </c>
      <c r="B137" s="117" t="s">
        <v>880</v>
      </c>
      <c r="C137" s="157" t="s">
        <v>881</v>
      </c>
      <c r="D137" s="117"/>
      <c r="E137" s="155">
        <v>5000</v>
      </c>
      <c r="F137" s="155">
        <v>15000</v>
      </c>
      <c r="G137" s="156"/>
      <c r="H137" s="155"/>
      <c r="I137" s="155">
        <v>15000</v>
      </c>
      <c r="J137" s="157">
        <v>1</v>
      </c>
    </row>
    <row r="138" spans="1:10" ht="12">
      <c r="A138" s="117" t="s">
        <v>759</v>
      </c>
      <c r="B138" s="117" t="s">
        <v>136</v>
      </c>
      <c r="C138" s="157" t="s">
        <v>137</v>
      </c>
      <c r="D138" s="117"/>
      <c r="E138" s="155">
        <v>2500</v>
      </c>
      <c r="F138" s="155">
        <v>7500</v>
      </c>
      <c r="G138" s="156"/>
      <c r="H138" s="155"/>
      <c r="I138" s="155"/>
      <c r="J138" s="157">
        <v>1</v>
      </c>
    </row>
    <row r="139" spans="1:10" ht="12">
      <c r="A139" s="117" t="s">
        <v>866</v>
      </c>
      <c r="B139" s="117" t="s">
        <v>133</v>
      </c>
      <c r="C139" s="157" t="s">
        <v>134</v>
      </c>
      <c r="D139" s="117"/>
      <c r="E139" s="155">
        <v>100</v>
      </c>
      <c r="F139" s="155">
        <v>400</v>
      </c>
      <c r="G139" s="156"/>
      <c r="H139" s="155"/>
      <c r="I139" s="155">
        <v>400</v>
      </c>
      <c r="J139" s="157">
        <v>1</v>
      </c>
    </row>
    <row r="140" spans="1:10" ht="12">
      <c r="A140" s="117" t="s">
        <v>828</v>
      </c>
      <c r="B140" s="117" t="s">
        <v>146</v>
      </c>
      <c r="C140" s="157" t="s">
        <v>137</v>
      </c>
      <c r="D140" s="117"/>
      <c r="E140" s="155">
        <v>100</v>
      </c>
      <c r="F140" s="155">
        <v>400</v>
      </c>
      <c r="G140" s="156"/>
      <c r="H140" s="155"/>
      <c r="I140" s="155">
        <v>400</v>
      </c>
      <c r="J140" s="157">
        <v>1</v>
      </c>
    </row>
    <row r="141" spans="1:10" ht="12">
      <c r="A141" s="117" t="s">
        <v>867</v>
      </c>
      <c r="B141" s="117" t="s">
        <v>868</v>
      </c>
      <c r="C141" s="157" t="s">
        <v>445</v>
      </c>
      <c r="D141" s="117"/>
      <c r="E141" s="155">
        <v>80</v>
      </c>
      <c r="F141" s="155">
        <v>400</v>
      </c>
      <c r="G141" s="156"/>
      <c r="H141" s="155"/>
      <c r="I141" s="155">
        <v>400</v>
      </c>
      <c r="J141" s="157">
        <v>1</v>
      </c>
    </row>
    <row r="142" spans="1:10" ht="12">
      <c r="A142" s="117" t="s">
        <v>190</v>
      </c>
      <c r="B142" s="117" t="s">
        <v>133</v>
      </c>
      <c r="C142" s="157" t="s">
        <v>134</v>
      </c>
      <c r="D142" s="117"/>
      <c r="E142" s="155">
        <v>5000</v>
      </c>
      <c r="F142" s="155">
        <v>10000</v>
      </c>
      <c r="G142" s="156"/>
      <c r="H142" s="155"/>
      <c r="I142" s="155">
        <v>10000</v>
      </c>
      <c r="J142" s="157">
        <v>1</v>
      </c>
    </row>
    <row r="143" spans="1:10" ht="12">
      <c r="A143" s="117" t="s">
        <v>190</v>
      </c>
      <c r="B143" s="117" t="s">
        <v>133</v>
      </c>
      <c r="C143" s="157" t="s">
        <v>134</v>
      </c>
      <c r="D143" s="117"/>
      <c r="E143" s="155">
        <v>100</v>
      </c>
      <c r="F143" s="155">
        <v>400</v>
      </c>
      <c r="G143" s="156"/>
      <c r="H143" s="155"/>
      <c r="I143" s="155">
        <v>400</v>
      </c>
      <c r="J143" s="157">
        <v>1</v>
      </c>
    </row>
    <row r="144" spans="1:10" ht="12">
      <c r="A144" s="117" t="s">
        <v>807</v>
      </c>
      <c r="B144" s="117" t="s">
        <v>810</v>
      </c>
      <c r="C144" s="157" t="s">
        <v>134</v>
      </c>
      <c r="D144" s="117"/>
      <c r="E144" s="155">
        <v>2500</v>
      </c>
      <c r="F144" s="155">
        <v>5000</v>
      </c>
      <c r="G144" s="156"/>
      <c r="H144" s="155"/>
      <c r="I144" s="155">
        <v>5000</v>
      </c>
      <c r="J144" s="157">
        <v>1</v>
      </c>
    </row>
    <row r="145" spans="1:10" ht="12">
      <c r="A145" s="117" t="s">
        <v>451</v>
      </c>
      <c r="B145" s="117" t="s">
        <v>148</v>
      </c>
      <c r="C145" s="157" t="s">
        <v>137</v>
      </c>
      <c r="D145" s="117"/>
      <c r="E145" s="238">
        <v>52.23</v>
      </c>
      <c r="F145" s="238">
        <v>208.92</v>
      </c>
      <c r="G145" s="156"/>
      <c r="H145" s="238">
        <v>208.92</v>
      </c>
      <c r="I145" s="155"/>
      <c r="J145" s="157">
        <v>1</v>
      </c>
    </row>
    <row r="146" spans="1:10" ht="12">
      <c r="A146" s="117" t="s">
        <v>451</v>
      </c>
      <c r="B146" s="117" t="s">
        <v>148</v>
      </c>
      <c r="C146" s="157" t="s">
        <v>137</v>
      </c>
      <c r="D146" s="117"/>
      <c r="E146" s="238">
        <v>500</v>
      </c>
      <c r="F146" s="238">
        <v>1500</v>
      </c>
      <c r="G146" s="156"/>
      <c r="H146" s="238">
        <v>1500</v>
      </c>
      <c r="I146" s="155"/>
      <c r="J146" s="157">
        <v>1</v>
      </c>
    </row>
    <row r="147" spans="1:10" ht="12">
      <c r="A147" s="117" t="s">
        <v>145</v>
      </c>
      <c r="B147" s="117" t="s">
        <v>146</v>
      </c>
      <c r="C147" s="157" t="s">
        <v>137</v>
      </c>
      <c r="D147" s="117"/>
      <c r="E147" s="155">
        <v>3000</v>
      </c>
      <c r="F147" s="155">
        <v>9000</v>
      </c>
      <c r="G147" s="156"/>
      <c r="H147" s="155"/>
      <c r="I147" s="155">
        <v>9000</v>
      </c>
      <c r="J147" s="157">
        <v>1</v>
      </c>
    </row>
    <row r="148" spans="1:10" ht="12">
      <c r="A148" s="117" t="s">
        <v>186</v>
      </c>
      <c r="B148" s="117" t="s">
        <v>136</v>
      </c>
      <c r="C148" s="157" t="s">
        <v>137</v>
      </c>
      <c r="D148" s="117"/>
      <c r="E148" s="155">
        <v>2500</v>
      </c>
      <c r="F148" s="155">
        <v>7500</v>
      </c>
      <c r="G148" s="156"/>
      <c r="H148" s="155"/>
      <c r="I148" s="155"/>
      <c r="J148" s="157">
        <v>1</v>
      </c>
    </row>
    <row r="149" spans="1:10" ht="12">
      <c r="A149" s="117" t="s">
        <v>186</v>
      </c>
      <c r="B149" s="117" t="s">
        <v>136</v>
      </c>
      <c r="C149" s="157" t="s">
        <v>137</v>
      </c>
      <c r="D149" s="117"/>
      <c r="E149" s="155">
        <v>12000</v>
      </c>
      <c r="F149" s="155">
        <v>12000</v>
      </c>
      <c r="G149" s="156"/>
      <c r="H149" s="155"/>
      <c r="I149" s="155"/>
      <c r="J149" s="157">
        <v>1</v>
      </c>
    </row>
    <row r="150" spans="1:10" ht="12">
      <c r="A150" s="117" t="s">
        <v>183</v>
      </c>
      <c r="B150" s="117" t="s">
        <v>184</v>
      </c>
      <c r="C150" s="157" t="s">
        <v>185</v>
      </c>
      <c r="D150" s="117"/>
      <c r="E150" s="155">
        <v>100</v>
      </c>
      <c r="F150" s="155">
        <v>400</v>
      </c>
      <c r="G150" s="156"/>
      <c r="H150" s="155"/>
      <c r="I150" s="155">
        <v>400</v>
      </c>
      <c r="J150" s="157">
        <v>1</v>
      </c>
    </row>
    <row r="151" spans="1:10" ht="12">
      <c r="A151" s="117" t="s">
        <v>310</v>
      </c>
      <c r="B151" s="117" t="s">
        <v>136</v>
      </c>
      <c r="C151" s="157" t="s">
        <v>137</v>
      </c>
      <c r="D151" s="117"/>
      <c r="E151" s="155">
        <v>2000</v>
      </c>
      <c r="F151" s="155">
        <v>6000</v>
      </c>
      <c r="G151" s="156"/>
      <c r="H151" s="155"/>
      <c r="I151" s="155"/>
      <c r="J151" s="157">
        <v>1</v>
      </c>
    </row>
    <row r="152" spans="1:10" ht="12">
      <c r="A152" s="117" t="s">
        <v>310</v>
      </c>
      <c r="B152" s="117" t="s">
        <v>136</v>
      </c>
      <c r="C152" s="157" t="s">
        <v>137</v>
      </c>
      <c r="D152" s="117"/>
      <c r="E152" s="155">
        <v>1000</v>
      </c>
      <c r="F152" s="155">
        <v>2000</v>
      </c>
      <c r="G152" s="156"/>
      <c r="H152" s="155"/>
      <c r="I152" s="155"/>
      <c r="J152" s="157">
        <v>1</v>
      </c>
    </row>
    <row r="153" spans="1:10" ht="12">
      <c r="A153" s="117" t="s">
        <v>310</v>
      </c>
      <c r="B153" s="117" t="s">
        <v>136</v>
      </c>
      <c r="C153" s="157" t="s">
        <v>137</v>
      </c>
      <c r="D153" s="117"/>
      <c r="E153" s="155">
        <v>75</v>
      </c>
      <c r="F153" s="155">
        <v>300</v>
      </c>
      <c r="G153" s="156"/>
      <c r="H153" s="155"/>
      <c r="I153" s="155"/>
      <c r="J153" s="157">
        <v>1</v>
      </c>
    </row>
    <row r="154" spans="1:10" ht="12">
      <c r="A154" s="117" t="s">
        <v>452</v>
      </c>
      <c r="B154" s="117" t="s">
        <v>402</v>
      </c>
      <c r="C154" s="157" t="s">
        <v>401</v>
      </c>
      <c r="D154" s="117"/>
      <c r="E154" s="155">
        <v>2000</v>
      </c>
      <c r="F154" s="155">
        <v>8000</v>
      </c>
      <c r="G154" s="156"/>
      <c r="H154" s="155"/>
      <c r="I154" s="155">
        <v>8000</v>
      </c>
      <c r="J154" s="157">
        <v>1</v>
      </c>
    </row>
    <row r="155" spans="1:10" ht="12">
      <c r="A155" s="117" t="s">
        <v>379</v>
      </c>
      <c r="B155" s="117" t="s">
        <v>380</v>
      </c>
      <c r="C155" s="157" t="s">
        <v>137</v>
      </c>
      <c r="D155" s="117"/>
      <c r="E155" s="155">
        <v>5000</v>
      </c>
      <c r="F155" s="155">
        <v>15000</v>
      </c>
      <c r="G155" s="156"/>
      <c r="H155" s="155"/>
      <c r="I155" s="155">
        <v>15000</v>
      </c>
      <c r="J155" s="157">
        <v>1</v>
      </c>
    </row>
    <row r="156" spans="1:10" ht="12">
      <c r="A156" s="117" t="s">
        <v>379</v>
      </c>
      <c r="B156" s="117" t="s">
        <v>380</v>
      </c>
      <c r="C156" s="157" t="s">
        <v>137</v>
      </c>
      <c r="D156" s="117"/>
      <c r="E156" s="155">
        <v>2000</v>
      </c>
      <c r="F156" s="155">
        <v>6000</v>
      </c>
      <c r="G156" s="156"/>
      <c r="H156" s="155"/>
      <c r="I156" s="155">
        <v>6000</v>
      </c>
      <c r="J156" s="157">
        <v>1</v>
      </c>
    </row>
    <row r="157" spans="1:10" ht="12">
      <c r="A157" s="117" t="s">
        <v>379</v>
      </c>
      <c r="B157" s="117" t="s">
        <v>380</v>
      </c>
      <c r="C157" s="157" t="s">
        <v>137</v>
      </c>
      <c r="D157" s="117"/>
      <c r="E157" s="155">
        <v>2000</v>
      </c>
      <c r="F157" s="155">
        <v>4000</v>
      </c>
      <c r="G157" s="156"/>
      <c r="H157" s="155"/>
      <c r="I157" s="155">
        <v>4000</v>
      </c>
      <c r="J157" s="157">
        <v>1</v>
      </c>
    </row>
    <row r="158" spans="1:10" ht="12">
      <c r="A158" s="117" t="s">
        <v>379</v>
      </c>
      <c r="B158" s="117" t="s">
        <v>380</v>
      </c>
      <c r="C158" s="157" t="s">
        <v>137</v>
      </c>
      <c r="D158" s="117"/>
      <c r="E158" s="155">
        <v>1000</v>
      </c>
      <c r="F158" s="155">
        <v>3000</v>
      </c>
      <c r="G158" s="156"/>
      <c r="H158" s="155"/>
      <c r="I158" s="155">
        <v>3000</v>
      </c>
      <c r="J158" s="157">
        <v>1</v>
      </c>
    </row>
    <row r="159" spans="1:10" ht="12">
      <c r="A159" s="117" t="s">
        <v>379</v>
      </c>
      <c r="B159" s="117" t="s">
        <v>380</v>
      </c>
      <c r="C159" s="157" t="s">
        <v>137</v>
      </c>
      <c r="D159" s="117"/>
      <c r="E159" s="155">
        <v>20000</v>
      </c>
      <c r="F159" s="155">
        <v>60000</v>
      </c>
      <c r="G159" s="156"/>
      <c r="H159" s="155"/>
      <c r="I159" s="155">
        <v>60000</v>
      </c>
      <c r="J159" s="157">
        <v>1</v>
      </c>
    </row>
    <row r="160" spans="1:10" ht="12">
      <c r="A160" s="117" t="s">
        <v>139</v>
      </c>
      <c r="B160" s="117" t="s">
        <v>140</v>
      </c>
      <c r="C160" s="157" t="s">
        <v>137</v>
      </c>
      <c r="D160" s="117"/>
      <c r="E160" s="155">
        <v>200</v>
      </c>
      <c r="F160" s="155">
        <v>800</v>
      </c>
      <c r="G160" s="156"/>
      <c r="H160" s="155"/>
      <c r="I160" s="155"/>
      <c r="J160" s="157">
        <v>1</v>
      </c>
    </row>
    <row r="161" spans="1:10" ht="12">
      <c r="A161" s="117" t="s">
        <v>242</v>
      </c>
      <c r="B161" s="117" t="s">
        <v>243</v>
      </c>
      <c r="C161" s="157" t="s">
        <v>244</v>
      </c>
      <c r="D161" s="117"/>
      <c r="E161" s="155">
        <v>100</v>
      </c>
      <c r="F161" s="155">
        <v>400</v>
      </c>
      <c r="G161" s="156"/>
      <c r="H161" s="155"/>
      <c r="I161" s="155">
        <v>400</v>
      </c>
      <c r="J161" s="157">
        <v>1</v>
      </c>
    </row>
    <row r="162" spans="1:10" ht="12">
      <c r="A162" s="117" t="s">
        <v>440</v>
      </c>
      <c r="B162" s="117" t="s">
        <v>439</v>
      </c>
      <c r="C162" s="157" t="s">
        <v>401</v>
      </c>
      <c r="D162" s="117"/>
      <c r="E162" s="155">
        <v>1500</v>
      </c>
      <c r="F162" s="155">
        <v>6000</v>
      </c>
      <c r="G162" s="156"/>
      <c r="H162" s="155"/>
      <c r="I162" s="155">
        <v>6000</v>
      </c>
      <c r="J162" s="157">
        <v>1</v>
      </c>
    </row>
    <row r="163" spans="1:10" ht="12">
      <c r="A163" s="117" t="s">
        <v>194</v>
      </c>
      <c r="B163" s="117" t="s">
        <v>402</v>
      </c>
      <c r="C163" s="157" t="s">
        <v>401</v>
      </c>
      <c r="D163" s="117"/>
      <c r="E163" s="155">
        <v>1000</v>
      </c>
      <c r="F163" s="155">
        <v>4000</v>
      </c>
      <c r="G163" s="156"/>
      <c r="H163" s="155"/>
      <c r="I163" s="155">
        <v>4000</v>
      </c>
      <c r="J163" s="157">
        <v>1</v>
      </c>
    </row>
    <row r="164" spans="1:10" ht="12">
      <c r="A164" s="117" t="s">
        <v>194</v>
      </c>
      <c r="B164" s="117" t="s">
        <v>402</v>
      </c>
      <c r="C164" s="157" t="s">
        <v>401</v>
      </c>
      <c r="D164" s="117"/>
      <c r="E164" s="155">
        <v>3500</v>
      </c>
      <c r="F164" s="155">
        <v>10500</v>
      </c>
      <c r="G164" s="156"/>
      <c r="H164" s="155"/>
      <c r="I164" s="155">
        <v>10500</v>
      </c>
      <c r="J164" s="157">
        <v>1</v>
      </c>
    </row>
    <row r="165" spans="1:10" ht="12">
      <c r="A165" s="117" t="s">
        <v>194</v>
      </c>
      <c r="B165" s="117" t="s">
        <v>402</v>
      </c>
      <c r="C165" s="157" t="s">
        <v>401</v>
      </c>
      <c r="D165" s="117"/>
      <c r="E165" s="155">
        <v>3000</v>
      </c>
      <c r="F165" s="155">
        <v>12000</v>
      </c>
      <c r="G165" s="156"/>
      <c r="H165" s="155"/>
      <c r="I165" s="155">
        <v>12000</v>
      </c>
      <c r="J165" s="157">
        <v>1</v>
      </c>
    </row>
    <row r="166" spans="1:10" ht="12">
      <c r="A166" s="117" t="s">
        <v>397</v>
      </c>
      <c r="B166" s="117" t="s">
        <v>400</v>
      </c>
      <c r="C166" s="157" t="s">
        <v>401</v>
      </c>
      <c r="D166" s="117"/>
      <c r="E166" s="155">
        <v>1800</v>
      </c>
      <c r="F166" s="155">
        <v>7200</v>
      </c>
      <c r="G166" s="156"/>
      <c r="H166" s="155"/>
      <c r="I166" s="155">
        <v>7200</v>
      </c>
      <c r="J166" s="157">
        <v>1</v>
      </c>
    </row>
    <row r="167" spans="1:10" ht="12">
      <c r="A167" s="117" t="s">
        <v>326</v>
      </c>
      <c r="B167" s="117" t="s">
        <v>148</v>
      </c>
      <c r="C167" s="157" t="s">
        <v>137</v>
      </c>
      <c r="D167" s="117"/>
      <c r="E167" s="155">
        <v>500</v>
      </c>
      <c r="F167" s="155">
        <v>1000</v>
      </c>
      <c r="G167" s="156"/>
      <c r="H167" s="155">
        <v>1000</v>
      </c>
      <c r="I167" s="155"/>
      <c r="J167" s="157">
        <v>1</v>
      </c>
    </row>
    <row r="168" spans="1:10" ht="12">
      <c r="A168" s="117" t="s">
        <v>642</v>
      </c>
      <c r="B168" s="117" t="s">
        <v>643</v>
      </c>
      <c r="C168" s="157" t="s">
        <v>137</v>
      </c>
      <c r="D168" s="117"/>
      <c r="E168" s="155">
        <v>100</v>
      </c>
      <c r="F168" s="155">
        <v>400</v>
      </c>
      <c r="G168" s="156"/>
      <c r="H168" s="155"/>
      <c r="I168" s="155">
        <v>400</v>
      </c>
      <c r="J168" s="157">
        <v>1</v>
      </c>
    </row>
    <row r="169" spans="1:10" ht="12">
      <c r="A169" s="117" t="s">
        <v>226</v>
      </c>
      <c r="B169" s="117" t="s">
        <v>136</v>
      </c>
      <c r="C169" s="157" t="s">
        <v>137</v>
      </c>
      <c r="D169" s="117"/>
      <c r="E169" s="155">
        <v>500</v>
      </c>
      <c r="F169" s="155">
        <v>1500</v>
      </c>
      <c r="G169" s="156"/>
      <c r="H169" s="155"/>
      <c r="I169" s="155"/>
      <c r="J169" s="157">
        <v>1</v>
      </c>
    </row>
    <row r="170" spans="1:10" ht="12">
      <c r="A170" s="117" t="s">
        <v>769</v>
      </c>
      <c r="B170" s="117" t="s">
        <v>136</v>
      </c>
      <c r="C170" s="157" t="s">
        <v>137</v>
      </c>
      <c r="D170" s="117"/>
      <c r="E170" s="155">
        <v>4000</v>
      </c>
      <c r="F170" s="155">
        <v>8000</v>
      </c>
      <c r="G170" s="156"/>
      <c r="H170" s="155"/>
      <c r="I170" s="155"/>
      <c r="J170" s="157">
        <v>1</v>
      </c>
    </row>
    <row r="171" spans="1:10" ht="12">
      <c r="A171" s="117" t="s">
        <v>769</v>
      </c>
      <c r="B171" s="117" t="s">
        <v>136</v>
      </c>
      <c r="C171" s="157" t="s">
        <v>137</v>
      </c>
      <c r="D171" s="117"/>
      <c r="E171" s="155">
        <v>250</v>
      </c>
      <c r="F171" s="155">
        <v>750</v>
      </c>
      <c r="G171" s="156"/>
      <c r="H171" s="155"/>
      <c r="I171" s="155"/>
      <c r="J171" s="157">
        <v>1</v>
      </c>
    </row>
    <row r="172" spans="1:10" ht="12">
      <c r="A172" s="117" t="s">
        <v>1055</v>
      </c>
      <c r="B172" s="117" t="s">
        <v>148</v>
      </c>
      <c r="C172" s="157" t="s">
        <v>137</v>
      </c>
      <c r="D172" s="117"/>
      <c r="E172" s="155">
        <v>130</v>
      </c>
      <c r="F172" s="155">
        <v>520</v>
      </c>
      <c r="G172" s="156"/>
      <c r="H172" s="155">
        <v>520</v>
      </c>
      <c r="I172" s="155"/>
      <c r="J172" s="157">
        <v>1</v>
      </c>
    </row>
    <row r="173" spans="1:10" ht="12">
      <c r="A173" s="117" t="s">
        <v>420</v>
      </c>
      <c r="B173" s="117" t="s">
        <v>146</v>
      </c>
      <c r="C173" s="157" t="s">
        <v>137</v>
      </c>
      <c r="D173" s="117"/>
      <c r="E173" s="155">
        <v>3000</v>
      </c>
      <c r="F173" s="155">
        <v>9000</v>
      </c>
      <c r="G173" s="156"/>
      <c r="H173" s="155"/>
      <c r="I173" s="155">
        <v>9000</v>
      </c>
      <c r="J173" s="157">
        <v>1</v>
      </c>
    </row>
    <row r="174" spans="1:10" ht="12">
      <c r="A174" s="117" t="s">
        <v>863</v>
      </c>
      <c r="B174" s="117" t="s">
        <v>133</v>
      </c>
      <c r="C174" s="157" t="s">
        <v>134</v>
      </c>
      <c r="D174" s="117"/>
      <c r="E174" s="155">
        <v>250</v>
      </c>
      <c r="F174" s="155">
        <v>1000</v>
      </c>
      <c r="G174" s="156"/>
      <c r="H174" s="155"/>
      <c r="I174" s="155">
        <v>1000</v>
      </c>
      <c r="J174" s="157">
        <v>1</v>
      </c>
    </row>
    <row r="175" spans="1:10" ht="12">
      <c r="A175" s="117" t="s">
        <v>484</v>
      </c>
      <c r="B175" s="117" t="s">
        <v>486</v>
      </c>
      <c r="C175" s="157" t="s">
        <v>137</v>
      </c>
      <c r="D175" s="117"/>
      <c r="E175" s="155">
        <v>1000</v>
      </c>
      <c r="F175" s="155">
        <v>3000</v>
      </c>
      <c r="G175" s="156"/>
      <c r="H175" s="155"/>
      <c r="I175" s="155">
        <v>3000</v>
      </c>
      <c r="J175" s="157">
        <v>1</v>
      </c>
    </row>
    <row r="176" spans="1:10" ht="12">
      <c r="A176" s="117" t="s">
        <v>879</v>
      </c>
      <c r="B176" s="117" t="s">
        <v>245</v>
      </c>
      <c r="C176" s="157" t="s">
        <v>246</v>
      </c>
      <c r="D176" s="117"/>
      <c r="E176" s="155">
        <v>2500</v>
      </c>
      <c r="F176" s="155">
        <v>7500</v>
      </c>
      <c r="G176" s="156"/>
      <c r="H176" s="155"/>
      <c r="I176" s="155">
        <v>7500</v>
      </c>
      <c r="J176" s="157">
        <v>1</v>
      </c>
    </row>
    <row r="177" spans="1:10" ht="12">
      <c r="A177" s="117" t="s">
        <v>485</v>
      </c>
      <c r="B177" s="117" t="s">
        <v>487</v>
      </c>
      <c r="C177" s="157" t="s">
        <v>185</v>
      </c>
      <c r="D177" s="117"/>
      <c r="E177" s="155">
        <v>2000</v>
      </c>
      <c r="F177" s="155">
        <v>8000</v>
      </c>
      <c r="G177" s="156"/>
      <c r="H177" s="155"/>
      <c r="I177" s="155">
        <v>8000</v>
      </c>
      <c r="J177" s="157">
        <v>1</v>
      </c>
    </row>
    <row r="178" spans="1:10" ht="12">
      <c r="A178" s="117" t="s">
        <v>1037</v>
      </c>
      <c r="B178" s="117" t="s">
        <v>1046</v>
      </c>
      <c r="C178" s="157" t="s">
        <v>813</v>
      </c>
      <c r="D178" s="117"/>
      <c r="E178" s="155">
        <v>500</v>
      </c>
      <c r="F178" s="155">
        <v>1000</v>
      </c>
      <c r="G178" s="156"/>
      <c r="H178" s="155"/>
      <c r="I178" s="155">
        <v>1000</v>
      </c>
      <c r="J178" s="157">
        <v>1</v>
      </c>
    </row>
    <row r="179" spans="1:10" ht="12">
      <c r="A179" s="117" t="s">
        <v>362</v>
      </c>
      <c r="B179" s="117" t="s">
        <v>146</v>
      </c>
      <c r="C179" s="157" t="s">
        <v>137</v>
      </c>
      <c r="D179" s="117"/>
      <c r="E179" s="155">
        <v>1500</v>
      </c>
      <c r="F179" s="155">
        <v>4500</v>
      </c>
      <c r="G179" s="156"/>
      <c r="H179" s="155"/>
      <c r="I179" s="155">
        <v>4500</v>
      </c>
      <c r="J179" s="157">
        <v>1</v>
      </c>
    </row>
    <row r="180" spans="1:10" ht="12">
      <c r="A180" s="117" t="s">
        <v>188</v>
      </c>
      <c r="B180" s="117" t="s">
        <v>136</v>
      </c>
      <c r="C180" s="157" t="s">
        <v>137</v>
      </c>
      <c r="D180" s="117"/>
      <c r="E180" s="155">
        <v>3000</v>
      </c>
      <c r="F180" s="155">
        <v>9000</v>
      </c>
      <c r="G180" s="156"/>
      <c r="H180" s="155"/>
      <c r="I180" s="155"/>
      <c r="J180" s="157">
        <v>1</v>
      </c>
    </row>
    <row r="181" spans="1:10" ht="12">
      <c r="A181" s="117" t="s">
        <v>536</v>
      </c>
      <c r="B181" s="117" t="s">
        <v>402</v>
      </c>
      <c r="C181" s="157" t="s">
        <v>401</v>
      </c>
      <c r="D181" s="117"/>
      <c r="E181" s="155">
        <v>2000</v>
      </c>
      <c r="F181" s="155">
        <v>6000</v>
      </c>
      <c r="G181" s="156"/>
      <c r="H181" s="155"/>
      <c r="I181" s="155">
        <v>6000</v>
      </c>
      <c r="J181" s="157">
        <v>1</v>
      </c>
    </row>
    <row r="182" spans="1:10" ht="12">
      <c r="A182" s="117"/>
      <c r="B182" s="117"/>
      <c r="C182" s="157"/>
      <c r="D182" s="117"/>
      <c r="E182" s="117"/>
      <c r="F182" s="155"/>
      <c r="G182" s="156"/>
      <c r="H182" s="155"/>
      <c r="I182" s="155"/>
      <c r="J182" s="157"/>
    </row>
    <row r="183" spans="1:10" ht="12">
      <c r="A183" s="117"/>
      <c r="B183" s="117"/>
      <c r="C183" s="157"/>
      <c r="D183" s="117"/>
      <c r="E183" s="155"/>
      <c r="F183" s="155"/>
      <c r="G183" s="156"/>
      <c r="H183" s="155"/>
      <c r="I183" s="155"/>
      <c r="J183" s="157"/>
    </row>
    <row r="184" spans="1:10" ht="12">
      <c r="A184" s="122"/>
      <c r="B184" s="122"/>
      <c r="C184" s="190"/>
      <c r="D184" s="171" t="s">
        <v>12</v>
      </c>
      <c r="E184" s="172">
        <f>SUM(E2:E183)</f>
        <v>457347.79</v>
      </c>
      <c r="F184" s="174">
        <f>SUM(F2:F183)</f>
        <v>1173588.1600000001</v>
      </c>
      <c r="G184" s="229"/>
      <c r="H184" s="174">
        <f>SUM(H2:H183)</f>
        <v>109928.92</v>
      </c>
      <c r="I184" s="174">
        <f>SUM(I2:I183)</f>
        <v>823000</v>
      </c>
      <c r="J184" s="175">
        <f>SUM(J2:J183)</f>
        <v>179</v>
      </c>
    </row>
  </sheetData>
  <sheetProtection/>
  <printOptions/>
  <pageMargins left="0.2" right="0.2"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K7"/>
  <sheetViews>
    <sheetView zoomScalePageLayoutView="0" workbookViewId="0" topLeftCell="A1">
      <selection activeCell="C15" sqref="C15"/>
    </sheetView>
  </sheetViews>
  <sheetFormatPr defaultColWidth="9.140625" defaultRowHeight="15"/>
  <cols>
    <col min="1" max="1" width="39.140625" style="118" bestFit="1" customWidth="1"/>
    <col min="2" max="2" width="11.8515625" style="118" customWidth="1"/>
    <col min="3" max="3" width="5.7109375" style="118" bestFit="1" customWidth="1"/>
    <col min="4" max="4" width="66.28125" style="118" customWidth="1"/>
    <col min="5" max="5" width="19.00390625" style="118" bestFit="1" customWidth="1"/>
    <col min="6" max="6" width="23.00390625" style="118" customWidth="1"/>
    <col min="7" max="7" width="15.7109375" style="178" customWidth="1"/>
    <col min="8" max="8" width="1.421875" style="243" customWidth="1"/>
    <col min="9" max="9" width="9.7109375" style="178" customWidth="1"/>
    <col min="10" max="10" width="9.00390625" style="178" customWidth="1"/>
    <col min="11" max="11" width="5.421875" style="149" bestFit="1" customWidth="1"/>
    <col min="12" max="16384" width="8.8515625" style="118" customWidth="1"/>
  </cols>
  <sheetData>
    <row r="1" spans="1:11" ht="24">
      <c r="A1" s="326" t="s">
        <v>18</v>
      </c>
      <c r="B1" s="326" t="s">
        <v>32</v>
      </c>
      <c r="C1" s="326" t="s">
        <v>33</v>
      </c>
      <c r="D1" s="328" t="s">
        <v>71</v>
      </c>
      <c r="E1" s="327" t="s">
        <v>70</v>
      </c>
      <c r="F1" s="327" t="s">
        <v>37</v>
      </c>
      <c r="G1" s="331" t="s">
        <v>35</v>
      </c>
      <c r="H1" s="332"/>
      <c r="I1" s="127" t="s">
        <v>168</v>
      </c>
      <c r="J1" s="127" t="s">
        <v>167</v>
      </c>
      <c r="K1" s="124" t="s">
        <v>169</v>
      </c>
    </row>
    <row r="2" spans="1:11" ht="36">
      <c r="A2" s="117" t="s">
        <v>1053</v>
      </c>
      <c r="B2" s="117" t="s">
        <v>1060</v>
      </c>
      <c r="C2" s="157" t="s">
        <v>1061</v>
      </c>
      <c r="D2" s="397" t="s">
        <v>1063</v>
      </c>
      <c r="E2" s="157">
        <v>36</v>
      </c>
      <c r="F2" s="157" t="s">
        <v>1062</v>
      </c>
      <c r="G2" s="155">
        <v>5000</v>
      </c>
      <c r="H2" s="156"/>
      <c r="I2" s="155"/>
      <c r="J2" s="155">
        <v>5000</v>
      </c>
      <c r="K2" s="157">
        <v>1</v>
      </c>
    </row>
    <row r="3" spans="1:11" ht="12">
      <c r="A3" s="117"/>
      <c r="B3" s="117"/>
      <c r="C3" s="157"/>
      <c r="D3" s="207"/>
      <c r="E3" s="157"/>
      <c r="F3" s="157"/>
      <c r="G3" s="155"/>
      <c r="H3" s="156"/>
      <c r="I3" s="155"/>
      <c r="J3" s="155"/>
      <c r="K3" s="157"/>
    </row>
    <row r="4" spans="1:11" ht="12">
      <c r="A4" s="117"/>
      <c r="B4" s="117"/>
      <c r="C4" s="157"/>
      <c r="D4" s="207"/>
      <c r="E4" s="157"/>
      <c r="F4" s="157"/>
      <c r="G4" s="155"/>
      <c r="H4" s="156"/>
      <c r="I4" s="155"/>
      <c r="J4" s="155"/>
      <c r="K4" s="157"/>
    </row>
    <row r="5" spans="1:11" ht="12">
      <c r="A5" s="117"/>
      <c r="B5" s="117"/>
      <c r="C5" s="157"/>
      <c r="D5" s="207"/>
      <c r="E5" s="157"/>
      <c r="F5" s="157"/>
      <c r="G5" s="155"/>
      <c r="H5" s="156"/>
      <c r="I5" s="155"/>
      <c r="J5" s="155"/>
      <c r="K5" s="157"/>
    </row>
    <row r="6" spans="1:11" ht="12">
      <c r="A6" s="117"/>
      <c r="B6" s="117"/>
      <c r="C6" s="157"/>
      <c r="D6" s="207"/>
      <c r="E6" s="157"/>
      <c r="F6" s="157"/>
      <c r="G6" s="155"/>
      <c r="H6" s="156"/>
      <c r="I6" s="155"/>
      <c r="J6" s="155"/>
      <c r="K6" s="157"/>
    </row>
    <row r="7" spans="1:11" ht="12">
      <c r="A7" s="122"/>
      <c r="B7" s="122"/>
      <c r="C7" s="190"/>
      <c r="D7" s="122"/>
      <c r="E7" s="190"/>
      <c r="F7" s="171" t="s">
        <v>12</v>
      </c>
      <c r="G7" s="174">
        <f>SUM(G2:G6)</f>
        <v>5000</v>
      </c>
      <c r="H7" s="229"/>
      <c r="I7" s="174">
        <f>SUM(I2:I6)</f>
        <v>0</v>
      </c>
      <c r="J7" s="174">
        <f>SUM(J2:J6)</f>
        <v>5000</v>
      </c>
      <c r="K7" s="175">
        <f>SUM(K2:K6)</f>
        <v>1</v>
      </c>
    </row>
  </sheetData>
  <sheetProtection/>
  <printOp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B11"/>
  <sheetViews>
    <sheetView zoomScalePageLayoutView="0" workbookViewId="0" topLeftCell="A1">
      <selection activeCell="A23" sqref="A23"/>
    </sheetView>
  </sheetViews>
  <sheetFormatPr defaultColWidth="9.140625" defaultRowHeight="15"/>
  <cols>
    <col min="1" max="1" width="74.57421875" style="0" customWidth="1"/>
    <col min="2" max="2" width="12.421875" style="0" bestFit="1" customWidth="1"/>
  </cols>
  <sheetData>
    <row r="1" spans="1:2" ht="14.25">
      <c r="A1" s="131" t="s">
        <v>178</v>
      </c>
      <c r="B1" s="132"/>
    </row>
    <row r="2" spans="1:2" ht="14.25">
      <c r="A2" s="133" t="s">
        <v>162</v>
      </c>
      <c r="B2" s="137">
        <f>Education!P60+Youth!P34+Families!P44+'Mental Health'!P16+'Brown County'!P15+'BC Public Schools Grant Fund'!M16+'Catholic School Grants'!M28+'Capacity Building'!M98+'COVID-19 Response Apps'!L23+'Next Gen Grants'!J28+'Matching Grants'!J184+'Volunteer Incentive Program'!K7</f>
        <v>458</v>
      </c>
    </row>
    <row r="3" spans="1:2" ht="14.25">
      <c r="A3" s="133" t="s">
        <v>180</v>
      </c>
      <c r="B3" s="140">
        <f>Education!J62+Youth!J36+Families!J46+'Mental Health'!J18+'Brown County'!J17+'BC Public Schools Grant Fund'!I16+'Catholic School Grants'!I28+'Capacity Building'!I98+'COVID-19 Response Apps'!H23+'Next Gen Grants'!F28+'Matching Grants'!F184+'Volunteer Incentive Program'!G7</f>
        <v>5948140.72</v>
      </c>
    </row>
    <row r="4" spans="1:2" ht="14.25">
      <c r="A4" s="133" t="s">
        <v>179</v>
      </c>
      <c r="B4" s="140">
        <f>Education!M60+Youth!M34+Families!M44+'Mental Health'!M16+'Brown County'!M15</f>
        <v>484750</v>
      </c>
    </row>
    <row r="5" spans="1:2" ht="14.25">
      <c r="A5" s="133" t="s">
        <v>181</v>
      </c>
      <c r="B5" s="140">
        <f>B3-B7</f>
        <v>3646892.4499999997</v>
      </c>
    </row>
    <row r="6" spans="1:2" ht="14.25">
      <c r="A6" s="133" t="s">
        <v>161</v>
      </c>
      <c r="B6" s="135">
        <f>Education!N60+Youth!N34+Families!N44+'Mental Health'!N16+'Brown County'!N15+'BC Public Schools Grant Fund'!K16+'Catholic School Grants'!K28+'Capacity Building'!K98+'COVID-19 Response Apps'!J23+'Next Gen Grants'!H28+'Matching Grants'!H184+'Volunteer Incentive Program'!I7</f>
        <v>1155949.33</v>
      </c>
    </row>
    <row r="7" spans="1:2" ht="15" thickBot="1">
      <c r="A7" s="134" t="s">
        <v>163</v>
      </c>
      <c r="B7" s="136">
        <f>Education!O60+Youth!O34+Families!O44+'Mental Health'!O16+'Brown County'!O15+'BC Public Schools Grant Fund'!L16+'Catholic School Grants'!L28+'Capacity Building'!L98+'COVID-19 Response Apps'!K23+'Next Gen Grants'!I28+'Matching Grants'!I184+'Volunteer Incentive Program'!J7</f>
        <v>2301248.27</v>
      </c>
    </row>
    <row r="11" ht="14.25">
      <c r="A11" t="s">
        <v>182</v>
      </c>
    </row>
  </sheetData>
  <sheetProtection/>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G644"/>
  <sheetViews>
    <sheetView tabSelected="1" zoomScale="84" zoomScaleNormal="84" zoomScalePageLayoutView="0" workbookViewId="0" topLeftCell="A1">
      <pane ySplit="1" topLeftCell="A580" activePane="bottomLeft" state="frozen"/>
      <selection pane="topLeft" activeCell="A1" sqref="A1"/>
      <selection pane="bottomLeft" activeCell="A585" sqref="A585"/>
    </sheetView>
  </sheetViews>
  <sheetFormatPr defaultColWidth="9.140625" defaultRowHeight="15"/>
  <cols>
    <col min="1" max="1" width="61.00390625" style="5" customWidth="1"/>
    <col min="2" max="2" width="15.28125" style="11" customWidth="1"/>
    <col min="3" max="3" width="12.8515625" style="33" bestFit="1" customWidth="1"/>
    <col min="4" max="4" width="156.7109375" style="5" customWidth="1"/>
    <col min="5" max="16384" width="9.140625" style="5" customWidth="1"/>
  </cols>
  <sheetData>
    <row r="1" spans="1:4" ht="27">
      <c r="A1" s="82" t="s">
        <v>2</v>
      </c>
      <c r="B1" s="83" t="s">
        <v>5</v>
      </c>
      <c r="C1" s="73" t="s">
        <v>6</v>
      </c>
      <c r="D1" s="73" t="s">
        <v>64</v>
      </c>
    </row>
    <row r="2" spans="1:4" ht="14.25" thickBot="1">
      <c r="A2" s="57" t="s">
        <v>4</v>
      </c>
      <c r="B2" s="58"/>
      <c r="C2" s="61"/>
      <c r="D2" s="81"/>
    </row>
    <row r="3" spans="1:4" ht="14.25" thickBot="1">
      <c r="A3" s="39" t="s">
        <v>53</v>
      </c>
      <c r="B3" s="40"/>
      <c r="C3" s="62"/>
      <c r="D3" s="15"/>
    </row>
    <row r="4" spans="1:4" ht="13.5">
      <c r="A4" s="3" t="s">
        <v>68</v>
      </c>
      <c r="B4" s="25">
        <v>25000</v>
      </c>
      <c r="C4" s="63">
        <v>44207</v>
      </c>
      <c r="D4" s="15"/>
    </row>
    <row r="5" spans="1:5" ht="13.5">
      <c r="A5" s="3" t="s">
        <v>118</v>
      </c>
      <c r="B5" s="4">
        <v>50000</v>
      </c>
      <c r="C5" s="63">
        <v>44228</v>
      </c>
      <c r="D5" s="15"/>
      <c r="E5" s="34"/>
    </row>
    <row r="6" spans="1:4" s="9" customFormat="1" ht="13.5">
      <c r="A6" s="27" t="s">
        <v>292</v>
      </c>
      <c r="B6" s="28">
        <v>5000</v>
      </c>
      <c r="C6" s="63">
        <v>44284</v>
      </c>
      <c r="D6" s="85"/>
    </row>
    <row r="7" spans="1:4" s="9" customFormat="1" ht="13.5">
      <c r="A7" s="27" t="s">
        <v>342</v>
      </c>
      <c r="B7" s="28">
        <v>62326</v>
      </c>
      <c r="C7" s="63">
        <v>44284</v>
      </c>
      <c r="D7" s="85"/>
    </row>
    <row r="8" spans="1:4" s="9" customFormat="1" ht="13.5">
      <c r="A8" s="27" t="s">
        <v>424</v>
      </c>
      <c r="B8" s="28">
        <v>154875</v>
      </c>
      <c r="C8" s="64">
        <v>44307</v>
      </c>
      <c r="D8" s="75"/>
    </row>
    <row r="9" spans="1:4" s="9" customFormat="1" ht="14.25">
      <c r="A9" s="27" t="s">
        <v>453</v>
      </c>
      <c r="B9" s="28">
        <v>25000</v>
      </c>
      <c r="C9" s="64">
        <v>44334</v>
      </c>
      <c r="D9" s="74"/>
    </row>
    <row r="10" spans="1:4" s="9" customFormat="1" ht="14.25">
      <c r="A10" s="27" t="s">
        <v>315</v>
      </c>
      <c r="B10" s="28">
        <v>4500</v>
      </c>
      <c r="C10" s="64">
        <v>44391</v>
      </c>
      <c r="D10" s="74"/>
    </row>
    <row r="11" spans="1:4" s="9" customFormat="1" ht="14.25">
      <c r="A11" s="27" t="s">
        <v>92</v>
      </c>
      <c r="B11" s="28">
        <v>4500</v>
      </c>
      <c r="C11" s="64">
        <v>44391</v>
      </c>
      <c r="D11" s="74"/>
    </row>
    <row r="12" spans="1:4" s="9" customFormat="1" ht="13.5">
      <c r="A12" s="3" t="s">
        <v>692</v>
      </c>
      <c r="B12" s="4">
        <v>10000</v>
      </c>
      <c r="C12" s="64">
        <v>44410</v>
      </c>
      <c r="D12" s="2"/>
    </row>
    <row r="13" spans="1:4" s="9" customFormat="1" ht="13.5">
      <c r="A13" s="3" t="s">
        <v>118</v>
      </c>
      <c r="B13" s="4">
        <v>40000</v>
      </c>
      <c r="C13" s="64">
        <v>44410</v>
      </c>
      <c r="D13" s="2"/>
    </row>
    <row r="14" spans="1:4" s="9" customFormat="1" ht="13.5">
      <c r="A14" s="344" t="s">
        <v>597</v>
      </c>
      <c r="B14" s="28">
        <v>5000</v>
      </c>
      <c r="C14" s="64">
        <v>44410</v>
      </c>
      <c r="D14" s="2"/>
    </row>
    <row r="15" spans="1:4" s="9" customFormat="1" ht="13.5">
      <c r="A15" s="3" t="s">
        <v>732</v>
      </c>
      <c r="B15" s="4">
        <v>7500</v>
      </c>
      <c r="C15" s="64">
        <v>44425</v>
      </c>
      <c r="D15" s="2"/>
    </row>
    <row r="16" spans="1:4" s="9" customFormat="1" ht="13.5">
      <c r="A16" s="3" t="s">
        <v>424</v>
      </c>
      <c r="B16" s="4">
        <v>154875</v>
      </c>
      <c r="C16" s="64">
        <v>44466</v>
      </c>
      <c r="D16" s="2"/>
    </row>
    <row r="17" spans="1:4" s="9" customFormat="1" ht="13.5">
      <c r="A17" s="3" t="s">
        <v>804</v>
      </c>
      <c r="B17" s="4">
        <v>1000</v>
      </c>
      <c r="C17" s="64">
        <v>44466</v>
      </c>
      <c r="D17" s="2"/>
    </row>
    <row r="18" spans="1:4" s="9" customFormat="1" ht="13.5">
      <c r="A18" s="417" t="s">
        <v>935</v>
      </c>
      <c r="B18" s="416">
        <v>1000</v>
      </c>
      <c r="C18" s="414">
        <v>44523</v>
      </c>
      <c r="D18" s="2"/>
    </row>
    <row r="19" spans="1:4" s="9" customFormat="1" ht="13.5">
      <c r="A19" s="417" t="s">
        <v>421</v>
      </c>
      <c r="B19" s="416">
        <v>350000</v>
      </c>
      <c r="C19" s="414">
        <v>44523</v>
      </c>
      <c r="D19" s="2"/>
    </row>
    <row r="20" spans="1:4" s="9" customFormat="1" ht="13.5">
      <c r="A20" s="417" t="s">
        <v>961</v>
      </c>
      <c r="B20" s="416">
        <v>5000</v>
      </c>
      <c r="C20" s="414">
        <v>44523</v>
      </c>
      <c r="D20" s="2"/>
    </row>
    <row r="21" spans="1:4" s="9" customFormat="1" ht="13.5">
      <c r="A21" s="417" t="s">
        <v>292</v>
      </c>
      <c r="B21" s="416">
        <v>5000</v>
      </c>
      <c r="C21" s="414">
        <v>44523</v>
      </c>
      <c r="D21" s="2"/>
    </row>
    <row r="22" spans="1:4" s="9" customFormat="1" ht="13.5">
      <c r="A22" s="35"/>
      <c r="B22" s="28"/>
      <c r="C22" s="64"/>
      <c r="D22" s="2"/>
    </row>
    <row r="23" spans="1:4" s="9" customFormat="1" ht="14.25" thickBot="1">
      <c r="A23" s="27"/>
      <c r="B23" s="28"/>
      <c r="C23" s="64"/>
      <c r="D23" s="2"/>
    </row>
    <row r="24" spans="1:4" ht="14.25" thickBot="1">
      <c r="A24" s="41" t="s">
        <v>3</v>
      </c>
      <c r="B24" s="42"/>
      <c r="C24" s="65"/>
      <c r="D24" s="15"/>
    </row>
    <row r="25" spans="1:4" ht="13.5">
      <c r="A25" s="146" t="s">
        <v>121</v>
      </c>
      <c r="B25" s="13">
        <v>30000</v>
      </c>
      <c r="C25" s="63">
        <v>44284</v>
      </c>
      <c r="D25" s="15"/>
    </row>
    <row r="26" spans="1:4" ht="13.5">
      <c r="A26" s="14" t="s">
        <v>269</v>
      </c>
      <c r="B26" s="13">
        <v>30000</v>
      </c>
      <c r="C26" s="63">
        <v>44284</v>
      </c>
      <c r="D26" s="15"/>
    </row>
    <row r="27" spans="1:4" ht="13.5">
      <c r="A27" s="14" t="s">
        <v>270</v>
      </c>
      <c r="B27" s="13">
        <v>15000</v>
      </c>
      <c r="C27" s="63">
        <v>44284</v>
      </c>
      <c r="D27" s="15"/>
    </row>
    <row r="28" spans="1:4" s="9" customFormat="1" ht="13.5">
      <c r="A28" s="14" t="s">
        <v>270</v>
      </c>
      <c r="B28" s="13">
        <v>15000</v>
      </c>
      <c r="C28" s="63">
        <v>44284</v>
      </c>
      <c r="D28" s="76"/>
    </row>
    <row r="29" spans="1:4" s="9" customFormat="1" ht="15">
      <c r="A29" s="14" t="s">
        <v>278</v>
      </c>
      <c r="B29" s="13">
        <v>30000</v>
      </c>
      <c r="C29" s="63">
        <v>44284</v>
      </c>
      <c r="D29" s="77"/>
    </row>
    <row r="30" spans="1:4" s="9" customFormat="1" ht="13.5">
      <c r="A30" s="14" t="s">
        <v>271</v>
      </c>
      <c r="B30" s="10">
        <v>30000</v>
      </c>
      <c r="C30" s="63">
        <v>44284</v>
      </c>
      <c r="D30" s="2"/>
    </row>
    <row r="31" spans="1:4" s="9" customFormat="1" ht="13.5">
      <c r="A31" s="27" t="s">
        <v>367</v>
      </c>
      <c r="B31" s="28">
        <v>20000</v>
      </c>
      <c r="C31" s="63">
        <v>44284</v>
      </c>
      <c r="D31" s="2"/>
    </row>
    <row r="32" spans="1:4" s="9" customFormat="1" ht="13.5">
      <c r="A32" s="14" t="s">
        <v>268</v>
      </c>
      <c r="B32" s="10">
        <v>30000</v>
      </c>
      <c r="C32" s="63">
        <v>44321</v>
      </c>
      <c r="D32" s="2"/>
    </row>
    <row r="33" spans="1:4" s="9" customFormat="1" ht="13.5">
      <c r="A33" s="14" t="s">
        <v>268</v>
      </c>
      <c r="B33" s="10">
        <v>40000</v>
      </c>
      <c r="C33" s="66">
        <v>44343</v>
      </c>
      <c r="D33" s="2"/>
    </row>
    <row r="34" spans="1:4" s="9" customFormat="1" ht="13.5">
      <c r="A34" s="14" t="s">
        <v>569</v>
      </c>
      <c r="B34" s="10">
        <v>30000</v>
      </c>
      <c r="C34" s="64">
        <v>44410</v>
      </c>
      <c r="D34" s="2"/>
    </row>
    <row r="35" spans="1:4" s="9" customFormat="1" ht="13.5">
      <c r="A35" s="14" t="s">
        <v>92</v>
      </c>
      <c r="B35" s="10">
        <v>30000</v>
      </c>
      <c r="C35" s="64">
        <v>44410</v>
      </c>
      <c r="D35" s="2"/>
    </row>
    <row r="36" spans="1:4" s="9" customFormat="1" ht="13.5">
      <c r="A36" s="14" t="s">
        <v>603</v>
      </c>
      <c r="B36" s="10">
        <v>25000</v>
      </c>
      <c r="C36" s="64">
        <v>44410</v>
      </c>
      <c r="D36" s="2"/>
    </row>
    <row r="37" spans="1:4" s="9" customFormat="1" ht="13.5">
      <c r="A37" s="14" t="s">
        <v>603</v>
      </c>
      <c r="B37" s="10">
        <v>5000</v>
      </c>
      <c r="C37" s="64">
        <v>44410</v>
      </c>
      <c r="D37" s="2"/>
    </row>
    <row r="38" spans="1:4" s="9" customFormat="1" ht="13.5">
      <c r="A38" s="14" t="s">
        <v>606</v>
      </c>
      <c r="B38" s="10">
        <v>30000</v>
      </c>
      <c r="C38" s="64">
        <v>44410</v>
      </c>
      <c r="D38" s="2"/>
    </row>
    <row r="39" spans="1:4" s="9" customFormat="1" ht="13.5">
      <c r="A39" s="14" t="s">
        <v>451</v>
      </c>
      <c r="B39" s="10">
        <v>18000</v>
      </c>
      <c r="C39" s="64">
        <v>44410</v>
      </c>
      <c r="D39" s="2"/>
    </row>
    <row r="40" spans="1:4" s="9" customFormat="1" ht="13.5">
      <c r="A40" s="14" t="s">
        <v>451</v>
      </c>
      <c r="B40" s="10">
        <v>1000</v>
      </c>
      <c r="C40" s="64">
        <v>44410</v>
      </c>
      <c r="D40" s="2"/>
    </row>
    <row r="41" spans="1:4" s="9" customFormat="1" ht="13.5">
      <c r="A41" s="14" t="s">
        <v>451</v>
      </c>
      <c r="B41" s="354">
        <v>69420.41</v>
      </c>
      <c r="C41" s="64">
        <v>44474</v>
      </c>
      <c r="D41" s="2"/>
    </row>
    <row r="42" spans="1:4" s="9" customFormat="1" ht="13.5">
      <c r="A42" s="3" t="s">
        <v>367</v>
      </c>
      <c r="B42" s="105">
        <v>7130.75</v>
      </c>
      <c r="C42" s="64">
        <v>44487</v>
      </c>
      <c r="D42" s="2" t="s">
        <v>891</v>
      </c>
    </row>
    <row r="43" spans="1:4" s="9" customFormat="1" ht="13.5">
      <c r="A43" s="412" t="s">
        <v>315</v>
      </c>
      <c r="B43" s="413">
        <v>30000</v>
      </c>
      <c r="C43" s="414">
        <v>44523</v>
      </c>
      <c r="D43" s="2"/>
    </row>
    <row r="44" spans="1:4" s="9" customFormat="1" ht="13.5">
      <c r="A44" s="412" t="s">
        <v>606</v>
      </c>
      <c r="B44" s="413">
        <v>30000</v>
      </c>
      <c r="C44" s="414">
        <v>44523</v>
      </c>
      <c r="D44" s="2"/>
    </row>
    <row r="45" spans="1:4" s="9" customFormat="1" ht="13.5">
      <c r="A45" s="3"/>
      <c r="B45" s="4"/>
      <c r="C45" s="64"/>
      <c r="D45" s="2"/>
    </row>
    <row r="46" spans="1:4" s="9" customFormat="1" ht="13.5">
      <c r="A46" s="35"/>
      <c r="B46" s="28"/>
      <c r="C46" s="64"/>
      <c r="D46" s="2"/>
    </row>
    <row r="47" spans="1:4" s="9" customFormat="1" ht="13.5">
      <c r="A47" s="35"/>
      <c r="B47" s="28"/>
      <c r="C47" s="64"/>
      <c r="D47" s="2"/>
    </row>
    <row r="48" spans="1:4" s="9" customFormat="1" ht="13.5">
      <c r="A48" s="35"/>
      <c r="B48" s="28"/>
      <c r="C48" s="64"/>
      <c r="D48" s="2"/>
    </row>
    <row r="49" spans="1:4" s="9" customFormat="1" ht="13.5">
      <c r="A49" s="35"/>
      <c r="B49" s="28"/>
      <c r="C49" s="64"/>
      <c r="D49" s="2"/>
    </row>
    <row r="50" spans="1:4" s="9" customFormat="1" ht="13.5">
      <c r="A50" s="35"/>
      <c r="B50" s="28"/>
      <c r="C50" s="64"/>
      <c r="D50" s="2"/>
    </row>
    <row r="51" spans="1:4" s="9" customFormat="1" ht="13.5">
      <c r="A51" s="35"/>
      <c r="B51" s="28"/>
      <c r="C51" s="64"/>
      <c r="D51" s="2"/>
    </row>
    <row r="52" spans="1:4" s="9" customFormat="1" ht="13.5">
      <c r="A52" s="35"/>
      <c r="B52" s="28"/>
      <c r="C52" s="64"/>
      <c r="D52" s="2"/>
    </row>
    <row r="53" spans="1:4" s="9" customFormat="1" ht="13.5">
      <c r="A53" s="2"/>
      <c r="B53" s="4"/>
      <c r="C53" s="66"/>
      <c r="D53" s="2"/>
    </row>
    <row r="54" spans="1:4" s="9" customFormat="1" ht="14.25" thickBot="1">
      <c r="A54" s="2"/>
      <c r="B54" s="4"/>
      <c r="C54" s="66"/>
      <c r="D54" s="2"/>
    </row>
    <row r="55" spans="1:4" ht="14.25" thickBot="1">
      <c r="A55" s="41" t="s">
        <v>54</v>
      </c>
      <c r="B55" s="42"/>
      <c r="C55" s="65"/>
      <c r="D55" s="15"/>
    </row>
    <row r="56" spans="1:4" s="9" customFormat="1" ht="13.5">
      <c r="A56" s="113" t="s">
        <v>103</v>
      </c>
      <c r="B56" s="114">
        <v>27500</v>
      </c>
      <c r="C56" s="67">
        <v>44224</v>
      </c>
      <c r="D56" s="2"/>
    </row>
    <row r="57" spans="1:4" s="9" customFormat="1" ht="13.5">
      <c r="A57" s="27" t="s">
        <v>104</v>
      </c>
      <c r="B57" s="28">
        <v>30000</v>
      </c>
      <c r="C57" s="63">
        <v>44224</v>
      </c>
      <c r="D57" s="2"/>
    </row>
    <row r="58" spans="1:4" s="9" customFormat="1" ht="13.5">
      <c r="A58" s="27" t="s">
        <v>105</v>
      </c>
      <c r="B58" s="28">
        <v>60000</v>
      </c>
      <c r="C58" s="63">
        <v>44224</v>
      </c>
      <c r="D58" s="2"/>
    </row>
    <row r="59" spans="1:4" s="9" customFormat="1" ht="13.5">
      <c r="A59" s="3" t="s">
        <v>114</v>
      </c>
      <c r="B59" s="28">
        <v>40000</v>
      </c>
      <c r="C59" s="63">
        <v>44225</v>
      </c>
      <c r="D59" s="2"/>
    </row>
    <row r="60" spans="1:4" s="9" customFormat="1" ht="13.5">
      <c r="A60" s="3" t="s">
        <v>103</v>
      </c>
      <c r="B60" s="28">
        <v>20000</v>
      </c>
      <c r="C60" s="63">
        <v>44284</v>
      </c>
      <c r="D60" s="2"/>
    </row>
    <row r="61" spans="1:4" s="9" customFormat="1" ht="13.5">
      <c r="A61" s="27" t="s">
        <v>340</v>
      </c>
      <c r="B61" s="28">
        <v>10000</v>
      </c>
      <c r="C61" s="63">
        <v>44284</v>
      </c>
      <c r="D61" s="2"/>
    </row>
    <row r="62" spans="1:4" s="9" customFormat="1" ht="13.5">
      <c r="A62" s="3" t="s">
        <v>300</v>
      </c>
      <c r="B62" s="4">
        <v>16600</v>
      </c>
      <c r="C62" s="63">
        <v>44284</v>
      </c>
      <c r="D62" s="2"/>
    </row>
    <row r="63" spans="1:4" s="9" customFormat="1" ht="13.5">
      <c r="A63" s="3" t="s">
        <v>139</v>
      </c>
      <c r="B63" s="4">
        <v>20000</v>
      </c>
      <c r="C63" s="63">
        <v>44305</v>
      </c>
      <c r="D63" s="2"/>
    </row>
    <row r="64" spans="1:4" s="9" customFormat="1" ht="13.5">
      <c r="A64" s="3" t="s">
        <v>114</v>
      </c>
      <c r="B64" s="28">
        <v>5000</v>
      </c>
      <c r="C64" s="64">
        <v>44322</v>
      </c>
      <c r="D64" s="2"/>
    </row>
    <row r="65" spans="1:4" s="9" customFormat="1" ht="13.5">
      <c r="A65" s="3" t="s">
        <v>281</v>
      </c>
      <c r="B65" s="28">
        <v>5025</v>
      </c>
      <c r="C65" s="64">
        <v>44385</v>
      </c>
      <c r="D65" s="2"/>
    </row>
    <row r="66" spans="1:4" s="9" customFormat="1" ht="13.5">
      <c r="A66" s="3" t="s">
        <v>548</v>
      </c>
      <c r="B66" s="4">
        <v>15525</v>
      </c>
      <c r="C66" s="64">
        <v>44385</v>
      </c>
      <c r="D66" s="2"/>
    </row>
    <row r="67" spans="1:4" s="9" customFormat="1" ht="13.5">
      <c r="A67" s="3" t="s">
        <v>595</v>
      </c>
      <c r="B67" s="4">
        <v>10000</v>
      </c>
      <c r="C67" s="64">
        <v>44410</v>
      </c>
      <c r="D67" s="2"/>
    </row>
    <row r="68" spans="1:4" s="9" customFormat="1" ht="14.25">
      <c r="A68" s="345" t="s">
        <v>197</v>
      </c>
      <c r="B68" s="28">
        <v>20000</v>
      </c>
      <c r="C68" s="64">
        <v>44410</v>
      </c>
      <c r="D68" s="2"/>
    </row>
    <row r="69" spans="1:4" ht="13.5">
      <c r="A69" s="27" t="s">
        <v>693</v>
      </c>
      <c r="B69" s="28">
        <v>8000</v>
      </c>
      <c r="C69" s="64">
        <v>44410</v>
      </c>
      <c r="D69" s="101"/>
    </row>
    <row r="70" spans="1:4" s="9" customFormat="1" ht="13.5">
      <c r="A70" s="35" t="s">
        <v>371</v>
      </c>
      <c r="B70" s="28">
        <v>5000</v>
      </c>
      <c r="C70" s="64">
        <v>44410</v>
      </c>
      <c r="D70" s="2"/>
    </row>
    <row r="71" spans="1:4" s="9" customFormat="1" ht="13.5">
      <c r="A71" s="27" t="s">
        <v>610</v>
      </c>
      <c r="B71" s="28">
        <v>10000</v>
      </c>
      <c r="C71" s="64">
        <v>44410</v>
      </c>
      <c r="D71" s="2"/>
    </row>
    <row r="72" spans="1:4" s="9" customFormat="1" ht="13.5">
      <c r="A72" s="35" t="s">
        <v>694</v>
      </c>
      <c r="B72" s="28">
        <v>15000</v>
      </c>
      <c r="C72" s="64">
        <v>44410</v>
      </c>
      <c r="D72" s="75"/>
    </row>
    <row r="73" spans="1:4" s="9" customFormat="1" ht="13.5">
      <c r="A73" s="35" t="s">
        <v>495</v>
      </c>
      <c r="B73" s="28">
        <v>24750</v>
      </c>
      <c r="C73" s="64">
        <v>44410</v>
      </c>
      <c r="D73" s="75"/>
    </row>
    <row r="74" spans="1:4" s="9" customFormat="1" ht="13.5">
      <c r="A74" s="35" t="s">
        <v>194</v>
      </c>
      <c r="B74" s="28">
        <v>15000</v>
      </c>
      <c r="C74" s="64">
        <v>44410</v>
      </c>
      <c r="D74" s="75"/>
    </row>
    <row r="75" spans="1:4" s="9" customFormat="1" ht="13.5">
      <c r="A75" s="35" t="s">
        <v>432</v>
      </c>
      <c r="B75" s="28">
        <v>30000</v>
      </c>
      <c r="C75" s="64">
        <v>44410</v>
      </c>
      <c r="D75" s="75"/>
    </row>
    <row r="76" spans="1:4" s="9" customFormat="1" ht="13.5">
      <c r="A76" s="35" t="s">
        <v>308</v>
      </c>
      <c r="B76" s="28">
        <v>16000</v>
      </c>
      <c r="C76" s="64">
        <v>44470</v>
      </c>
      <c r="D76" s="75"/>
    </row>
    <row r="77" spans="1:4" s="9" customFormat="1" ht="13.5">
      <c r="A77" s="35" t="s">
        <v>583</v>
      </c>
      <c r="B77" s="28">
        <v>25000</v>
      </c>
      <c r="C77" s="64">
        <v>44480</v>
      </c>
      <c r="D77" s="75"/>
    </row>
    <row r="78" spans="1:4" s="9" customFormat="1" ht="13.5">
      <c r="A78" s="417" t="s">
        <v>252</v>
      </c>
      <c r="B78" s="418">
        <v>35009.19</v>
      </c>
      <c r="C78" s="414">
        <v>44523</v>
      </c>
      <c r="D78" s="75"/>
    </row>
    <row r="79" spans="1:4" s="9" customFormat="1" ht="13.5">
      <c r="A79" s="417" t="s">
        <v>927</v>
      </c>
      <c r="B79" s="416">
        <v>15000</v>
      </c>
      <c r="C79" s="414">
        <v>44523</v>
      </c>
      <c r="D79" s="75"/>
    </row>
    <row r="80" spans="1:4" s="9" customFormat="1" ht="13.5">
      <c r="A80" s="417" t="s">
        <v>327</v>
      </c>
      <c r="B80" s="416">
        <v>25000</v>
      </c>
      <c r="C80" s="414">
        <v>44523</v>
      </c>
      <c r="D80" s="75"/>
    </row>
    <row r="81" spans="1:4" s="9" customFormat="1" ht="13.5">
      <c r="A81" s="417" t="s">
        <v>200</v>
      </c>
      <c r="B81" s="416">
        <v>5800</v>
      </c>
      <c r="C81" s="414">
        <v>44523</v>
      </c>
      <c r="D81" s="75"/>
    </row>
    <row r="82" spans="1:4" s="9" customFormat="1" ht="13.5">
      <c r="A82" s="417" t="s">
        <v>940</v>
      </c>
      <c r="B82" s="416">
        <v>50000</v>
      </c>
      <c r="C82" s="414">
        <v>44523</v>
      </c>
      <c r="D82" s="75"/>
    </row>
    <row r="83" spans="1:4" s="9" customFormat="1" ht="13.5">
      <c r="A83" s="417" t="s">
        <v>114</v>
      </c>
      <c r="B83" s="416">
        <v>35000</v>
      </c>
      <c r="C83" s="414">
        <v>44523</v>
      </c>
      <c r="D83" s="75"/>
    </row>
    <row r="84" spans="1:4" s="9" customFormat="1" ht="13.5">
      <c r="A84" s="417" t="s">
        <v>969</v>
      </c>
      <c r="B84" s="416">
        <v>20000</v>
      </c>
      <c r="C84" s="414">
        <v>44523</v>
      </c>
      <c r="D84" s="75"/>
    </row>
    <row r="85" spans="1:4" s="9" customFormat="1" ht="13.5">
      <c r="A85" s="417" t="s">
        <v>962</v>
      </c>
      <c r="B85" s="416">
        <v>10000</v>
      </c>
      <c r="C85" s="414">
        <v>44523</v>
      </c>
      <c r="D85" s="75"/>
    </row>
    <row r="86" spans="1:4" s="9" customFormat="1" ht="13.5">
      <c r="A86" s="417" t="s">
        <v>963</v>
      </c>
      <c r="B86" s="416">
        <v>15000</v>
      </c>
      <c r="C86" s="414">
        <v>44523</v>
      </c>
      <c r="D86" s="75"/>
    </row>
    <row r="87" spans="1:4" s="9" customFormat="1" ht="13.5">
      <c r="A87" s="417" t="s">
        <v>964</v>
      </c>
      <c r="B87" s="416">
        <v>15000</v>
      </c>
      <c r="C87" s="414">
        <v>44523</v>
      </c>
      <c r="D87" s="75"/>
    </row>
    <row r="88" spans="1:4" s="9" customFormat="1" ht="13.5">
      <c r="A88" s="417" t="s">
        <v>114</v>
      </c>
      <c r="B88" s="416">
        <v>61500</v>
      </c>
      <c r="C88" s="414">
        <v>44523</v>
      </c>
      <c r="D88" s="75"/>
    </row>
    <row r="89" spans="1:4" s="9" customFormat="1" ht="13.5">
      <c r="A89" s="417" t="s">
        <v>452</v>
      </c>
      <c r="B89" s="416">
        <v>10000</v>
      </c>
      <c r="C89" s="414">
        <v>44523</v>
      </c>
      <c r="D89" s="75"/>
    </row>
    <row r="90" spans="1:4" s="9" customFormat="1" ht="13.5">
      <c r="A90" s="417" t="s">
        <v>63</v>
      </c>
      <c r="B90" s="416">
        <v>45575</v>
      </c>
      <c r="C90" s="414">
        <v>44523</v>
      </c>
      <c r="D90" s="75"/>
    </row>
    <row r="91" spans="1:4" s="9" customFormat="1" ht="13.5">
      <c r="A91" s="35"/>
      <c r="B91" s="28"/>
      <c r="C91" s="64"/>
      <c r="D91" s="75"/>
    </row>
    <row r="92" spans="1:4" s="9" customFormat="1" ht="13.5">
      <c r="A92" s="35"/>
      <c r="B92" s="28"/>
      <c r="C92" s="64"/>
      <c r="D92" s="75"/>
    </row>
    <row r="93" spans="1:4" s="9" customFormat="1" ht="13.5">
      <c r="A93" s="35"/>
      <c r="B93" s="28"/>
      <c r="C93" s="64"/>
      <c r="D93" s="75"/>
    </row>
    <row r="94" spans="1:4" s="9" customFormat="1" ht="13.5">
      <c r="A94" s="35"/>
      <c r="B94" s="28"/>
      <c r="C94" s="64"/>
      <c r="D94" s="75"/>
    </row>
    <row r="95" spans="1:4" ht="14.25" thickBot="1">
      <c r="A95" s="30"/>
      <c r="B95" s="29"/>
      <c r="C95" s="68"/>
      <c r="D95" s="15"/>
    </row>
    <row r="96" spans="1:4" s="9" customFormat="1" ht="14.25" thickBot="1">
      <c r="A96" s="59" t="s">
        <v>49</v>
      </c>
      <c r="B96" s="60"/>
      <c r="C96" s="69"/>
      <c r="D96" s="2"/>
    </row>
    <row r="97" spans="1:4" ht="13.5">
      <c r="A97" s="404" t="s">
        <v>55</v>
      </c>
      <c r="B97" s="405"/>
      <c r="C97" s="406"/>
      <c r="D97" s="104"/>
    </row>
    <row r="98" spans="1:7" ht="13.5">
      <c r="A98" s="2" t="s">
        <v>88</v>
      </c>
      <c r="B98" s="4">
        <v>15000</v>
      </c>
      <c r="C98" s="96">
        <v>44222</v>
      </c>
      <c r="D98" s="2" t="s">
        <v>90</v>
      </c>
      <c r="E98" s="8"/>
      <c r="F98" s="8"/>
      <c r="G98" s="8"/>
    </row>
    <row r="99" spans="1:4" s="9" customFormat="1" ht="13.5">
      <c r="A99" s="3" t="s">
        <v>88</v>
      </c>
      <c r="B99" s="4">
        <v>60000</v>
      </c>
      <c r="C99" s="96">
        <v>44222</v>
      </c>
      <c r="D99" s="2" t="s">
        <v>90</v>
      </c>
    </row>
    <row r="100" spans="1:4" s="9" customFormat="1" ht="13.5">
      <c r="A100" s="27" t="s">
        <v>89</v>
      </c>
      <c r="B100" s="28">
        <v>50000</v>
      </c>
      <c r="C100" s="63">
        <v>44222</v>
      </c>
      <c r="D100" s="2" t="s">
        <v>90</v>
      </c>
    </row>
    <row r="101" spans="1:4" s="9" customFormat="1" ht="13.5">
      <c r="A101" s="27" t="s">
        <v>89</v>
      </c>
      <c r="B101" s="28">
        <v>50000</v>
      </c>
      <c r="C101" s="63">
        <v>44244</v>
      </c>
      <c r="D101" s="2" t="s">
        <v>90</v>
      </c>
    </row>
    <row r="102" spans="1:4" s="9" customFormat="1" ht="13.5">
      <c r="A102" s="2" t="s">
        <v>266</v>
      </c>
      <c r="B102" s="4">
        <v>59850</v>
      </c>
      <c r="C102" s="96">
        <v>44284</v>
      </c>
      <c r="D102" s="2"/>
    </row>
    <row r="103" spans="1:7" ht="13.5">
      <c r="A103" s="2" t="s">
        <v>266</v>
      </c>
      <c r="B103" s="4">
        <v>15000</v>
      </c>
      <c r="C103" s="96">
        <v>44284</v>
      </c>
      <c r="D103" s="2"/>
      <c r="E103" s="8"/>
      <c r="F103" s="8"/>
      <c r="G103" s="8"/>
    </row>
    <row r="104" spans="1:7" ht="13.5">
      <c r="A104" s="1" t="s">
        <v>88</v>
      </c>
      <c r="B104" s="12">
        <v>75000</v>
      </c>
      <c r="C104" s="96">
        <v>44293</v>
      </c>
      <c r="D104" s="2" t="s">
        <v>90</v>
      </c>
      <c r="E104" s="8"/>
      <c r="F104" s="8"/>
      <c r="G104" s="8"/>
    </row>
    <row r="105" spans="1:7" ht="13.5">
      <c r="A105" s="1" t="s">
        <v>89</v>
      </c>
      <c r="B105" s="12">
        <v>175000</v>
      </c>
      <c r="C105" s="96">
        <v>44313</v>
      </c>
      <c r="D105" s="2" t="s">
        <v>90</v>
      </c>
      <c r="E105" s="8"/>
      <c r="F105" s="8"/>
      <c r="G105" s="8"/>
    </row>
    <row r="106" spans="1:7" ht="13.5">
      <c r="A106" s="1" t="s">
        <v>563</v>
      </c>
      <c r="B106" s="12">
        <v>146750</v>
      </c>
      <c r="C106" s="64">
        <v>44396</v>
      </c>
      <c r="D106" s="2" t="s">
        <v>565</v>
      </c>
      <c r="E106" s="8"/>
      <c r="F106" s="8"/>
      <c r="G106" s="8"/>
    </row>
    <row r="107" spans="1:7" ht="13.5">
      <c r="A107" s="1" t="s">
        <v>89</v>
      </c>
      <c r="B107" s="12">
        <v>15000</v>
      </c>
      <c r="C107" s="64">
        <v>44404</v>
      </c>
      <c r="D107" s="2" t="s">
        <v>90</v>
      </c>
      <c r="E107" s="8"/>
      <c r="F107" s="8"/>
      <c r="G107" s="8"/>
    </row>
    <row r="108" spans="1:7" ht="13.5">
      <c r="A108" s="1" t="s">
        <v>88</v>
      </c>
      <c r="B108" s="12">
        <v>90000</v>
      </c>
      <c r="C108" s="64">
        <v>44405</v>
      </c>
      <c r="D108" s="2" t="s">
        <v>90</v>
      </c>
      <c r="E108" s="8"/>
      <c r="F108" s="8"/>
      <c r="G108" s="8"/>
    </row>
    <row r="109" spans="1:7" ht="13.5">
      <c r="A109" s="1" t="s">
        <v>89</v>
      </c>
      <c r="B109" s="12">
        <v>10000</v>
      </c>
      <c r="C109" s="96">
        <v>44406</v>
      </c>
      <c r="D109" s="2" t="s">
        <v>90</v>
      </c>
      <c r="E109" s="8"/>
      <c r="F109" s="8"/>
      <c r="G109" s="8"/>
    </row>
    <row r="110" spans="1:7" ht="13.5">
      <c r="A110" s="1" t="s">
        <v>573</v>
      </c>
      <c r="B110" s="12">
        <v>3255</v>
      </c>
      <c r="C110" s="96">
        <v>44410</v>
      </c>
      <c r="D110" s="2"/>
      <c r="E110" s="8"/>
      <c r="F110" s="8"/>
      <c r="G110" s="8"/>
    </row>
    <row r="111" spans="1:7" ht="13.5">
      <c r="A111" s="1" t="s">
        <v>325</v>
      </c>
      <c r="B111" s="12">
        <v>10000</v>
      </c>
      <c r="C111" s="96">
        <v>44410</v>
      </c>
      <c r="D111" s="2"/>
      <c r="E111" s="8"/>
      <c r="F111" s="8"/>
      <c r="G111" s="8"/>
    </row>
    <row r="112" spans="1:7" ht="13.5">
      <c r="A112" s="3" t="s">
        <v>282</v>
      </c>
      <c r="B112" s="4">
        <v>30726</v>
      </c>
      <c r="C112" s="96">
        <v>44410</v>
      </c>
      <c r="D112" s="2"/>
      <c r="E112" s="8"/>
      <c r="F112" s="8"/>
      <c r="G112" s="8"/>
    </row>
    <row r="113" spans="1:4" s="9" customFormat="1" ht="13.5">
      <c r="A113" s="3" t="s">
        <v>563</v>
      </c>
      <c r="B113" s="4">
        <v>13000</v>
      </c>
      <c r="C113" s="96">
        <v>44449</v>
      </c>
      <c r="D113" s="2" t="s">
        <v>768</v>
      </c>
    </row>
    <row r="114" spans="1:4" s="9" customFormat="1" ht="13.5">
      <c r="A114" s="419" t="s">
        <v>266</v>
      </c>
      <c r="B114" s="420">
        <v>4000</v>
      </c>
      <c r="C114" s="425">
        <v>44523</v>
      </c>
      <c r="D114" s="2"/>
    </row>
    <row r="115" spans="1:7" ht="13.5">
      <c r="A115" s="426" t="s">
        <v>266</v>
      </c>
      <c r="B115" s="427">
        <v>3350</v>
      </c>
      <c r="C115" s="421">
        <v>44523</v>
      </c>
      <c r="D115" s="2"/>
      <c r="E115" s="8"/>
      <c r="F115" s="8"/>
      <c r="G115" s="8"/>
    </row>
    <row r="116" spans="1:7" ht="13.5">
      <c r="A116" s="426" t="s">
        <v>266</v>
      </c>
      <c r="B116" s="427">
        <v>14000</v>
      </c>
      <c r="C116" s="421">
        <v>44523</v>
      </c>
      <c r="D116" s="2"/>
      <c r="E116" s="8"/>
      <c r="F116" s="8"/>
      <c r="G116" s="8"/>
    </row>
    <row r="117" spans="1:7" ht="13.5">
      <c r="A117" s="426" t="s">
        <v>266</v>
      </c>
      <c r="B117" s="427">
        <v>31969</v>
      </c>
      <c r="C117" s="421">
        <v>44523</v>
      </c>
      <c r="D117" s="2"/>
      <c r="E117" s="8"/>
      <c r="F117" s="8"/>
      <c r="G117" s="8"/>
    </row>
    <row r="118" spans="1:7" ht="13.5">
      <c r="A118" s="1"/>
      <c r="B118" s="12"/>
      <c r="C118" s="96"/>
      <c r="D118" s="2"/>
      <c r="E118" s="8"/>
      <c r="F118" s="8"/>
      <c r="G118" s="8"/>
    </row>
    <row r="119" spans="1:7" ht="13.5">
      <c r="A119" s="1"/>
      <c r="B119" s="12"/>
      <c r="C119" s="96"/>
      <c r="D119" s="2"/>
      <c r="E119" s="8"/>
      <c r="F119" s="8"/>
      <c r="G119" s="8"/>
    </row>
    <row r="120" spans="1:7" ht="13.5">
      <c r="A120" s="1"/>
      <c r="B120" s="12"/>
      <c r="C120" s="96"/>
      <c r="D120" s="334"/>
      <c r="E120" s="8"/>
      <c r="F120" s="8"/>
      <c r="G120" s="8"/>
    </row>
    <row r="121" spans="1:7" ht="13.5">
      <c r="A121" s="1"/>
      <c r="B121" s="12"/>
      <c r="C121" s="96"/>
      <c r="D121" s="2"/>
      <c r="E121" s="8"/>
      <c r="F121" s="8"/>
      <c r="G121" s="8"/>
    </row>
    <row r="122" spans="1:7" ht="13.5">
      <c r="A122" s="100"/>
      <c r="B122" s="99"/>
      <c r="C122" s="64"/>
      <c r="D122" s="334"/>
      <c r="E122" s="8"/>
      <c r="F122" s="8"/>
      <c r="G122" s="8"/>
    </row>
    <row r="123" spans="1:7" ht="13.5">
      <c r="A123" s="100"/>
      <c r="B123" s="99"/>
      <c r="C123" s="64"/>
      <c r="D123" s="334"/>
      <c r="E123" s="8"/>
      <c r="F123" s="8"/>
      <c r="G123" s="8"/>
    </row>
    <row r="124" spans="1:7" ht="13.5">
      <c r="A124" s="100"/>
      <c r="B124" s="99"/>
      <c r="C124" s="64"/>
      <c r="D124" s="334"/>
      <c r="E124" s="8"/>
      <c r="F124" s="8"/>
      <c r="G124" s="8"/>
    </row>
    <row r="125" spans="1:7" ht="13.5">
      <c r="A125" s="26"/>
      <c r="B125" s="25"/>
      <c r="C125" s="96"/>
      <c r="D125" s="78"/>
      <c r="E125" s="8"/>
      <c r="F125" s="8"/>
      <c r="G125" s="8"/>
    </row>
    <row r="126" spans="1:7" ht="14.25" thickBot="1">
      <c r="A126" s="407" t="s">
        <v>56</v>
      </c>
      <c r="B126" s="408"/>
      <c r="C126" s="409"/>
      <c r="D126" s="78"/>
      <c r="E126" s="8"/>
      <c r="F126" s="8"/>
      <c r="G126" s="8"/>
    </row>
    <row r="127" spans="1:4" ht="13.5">
      <c r="A127" s="2"/>
      <c r="B127" s="105"/>
      <c r="C127" s="96"/>
      <c r="D127" s="15"/>
    </row>
    <row r="128" spans="1:4" ht="13.5">
      <c r="A128" s="2"/>
      <c r="B128" s="4"/>
      <c r="C128" s="96"/>
      <c r="D128" s="15"/>
    </row>
    <row r="129" spans="1:4" ht="13.5">
      <c r="A129" s="15"/>
      <c r="B129" s="7"/>
      <c r="C129" s="84"/>
      <c r="D129" s="15"/>
    </row>
    <row r="130" spans="1:4" ht="13.5">
      <c r="A130" s="15"/>
      <c r="B130" s="7"/>
      <c r="C130" s="84"/>
      <c r="D130" s="15"/>
    </row>
    <row r="131" spans="1:4" ht="13.5">
      <c r="A131" s="15"/>
      <c r="B131" s="7"/>
      <c r="C131" s="84"/>
      <c r="D131" s="15"/>
    </row>
    <row r="132" spans="1:4" ht="13.5">
      <c r="A132" s="15"/>
      <c r="B132" s="7"/>
      <c r="C132" s="84"/>
      <c r="D132" s="15"/>
    </row>
    <row r="133" spans="1:4" ht="13.5">
      <c r="A133" s="15"/>
      <c r="B133" s="7"/>
      <c r="C133" s="84"/>
      <c r="D133" s="15"/>
    </row>
    <row r="134" spans="1:7" ht="13.5">
      <c r="A134" s="1"/>
      <c r="B134" s="12"/>
      <c r="C134" s="96"/>
      <c r="D134" s="78"/>
      <c r="E134" s="8"/>
      <c r="F134" s="8"/>
      <c r="G134" s="8"/>
    </row>
    <row r="135" spans="1:7" ht="13.5">
      <c r="A135" s="2"/>
      <c r="B135" s="4"/>
      <c r="C135" s="66"/>
      <c r="D135" s="78"/>
      <c r="E135" s="8"/>
      <c r="F135" s="8"/>
      <c r="G135" s="8"/>
    </row>
    <row r="136" spans="1:4" ht="14.25" thickBot="1">
      <c r="A136" s="27"/>
      <c r="B136" s="29"/>
      <c r="C136" s="68"/>
      <c r="D136" s="15"/>
    </row>
    <row r="137" spans="1:4" ht="14.25" thickBot="1">
      <c r="A137" s="59" t="s">
        <v>50</v>
      </c>
      <c r="B137" s="60"/>
      <c r="C137" s="69"/>
      <c r="D137" s="15"/>
    </row>
    <row r="138" spans="1:4" ht="13.5">
      <c r="A138" s="348" t="s">
        <v>57</v>
      </c>
      <c r="B138" s="108"/>
      <c r="C138" s="109"/>
      <c r="D138" s="15"/>
    </row>
    <row r="139" spans="1:4" s="9" customFormat="1" ht="13.5">
      <c r="A139" s="3" t="s">
        <v>299</v>
      </c>
      <c r="B139" s="4">
        <v>40000</v>
      </c>
      <c r="C139" s="96">
        <v>44410</v>
      </c>
      <c r="D139" s="2"/>
    </row>
    <row r="140" spans="1:4" ht="13.5">
      <c r="A140" s="2"/>
      <c r="B140" s="4"/>
      <c r="C140" s="96"/>
      <c r="D140" s="15"/>
    </row>
    <row r="141" spans="1:4" ht="13.5">
      <c r="A141" s="26"/>
      <c r="B141" s="25"/>
      <c r="C141" s="63"/>
      <c r="D141" s="15"/>
    </row>
    <row r="142" spans="1:4" ht="13.5">
      <c r="A142" s="26"/>
      <c r="B142" s="25"/>
      <c r="C142" s="63"/>
      <c r="D142" s="15"/>
    </row>
    <row r="143" spans="1:4" ht="13.5">
      <c r="A143" s="26"/>
      <c r="B143" s="25"/>
      <c r="C143" s="63"/>
      <c r="D143" s="15"/>
    </row>
    <row r="144" spans="1:4" ht="13.5">
      <c r="A144" s="26"/>
      <c r="B144" s="25"/>
      <c r="C144" s="63"/>
      <c r="D144" s="15"/>
    </row>
    <row r="145" spans="1:4" ht="13.5">
      <c r="A145" s="3"/>
      <c r="B145" s="25"/>
      <c r="C145" s="63"/>
      <c r="D145" s="15"/>
    </row>
    <row r="146" spans="1:4" ht="14.25" thickBot="1">
      <c r="A146" s="35"/>
      <c r="B146" s="28"/>
      <c r="C146" s="64"/>
      <c r="D146" s="15"/>
    </row>
    <row r="147" spans="1:4" ht="14.25" thickBot="1">
      <c r="A147" s="41" t="s">
        <v>58</v>
      </c>
      <c r="B147" s="42"/>
      <c r="C147" s="65"/>
      <c r="D147" s="15"/>
    </row>
    <row r="148" spans="1:4" ht="13.5">
      <c r="A148" s="27" t="s">
        <v>116</v>
      </c>
      <c r="B148" s="28">
        <v>10000</v>
      </c>
      <c r="C148" s="63">
        <v>44225</v>
      </c>
      <c r="D148" s="15"/>
    </row>
    <row r="149" spans="1:4" ht="13.5">
      <c r="A149" s="3" t="s">
        <v>127</v>
      </c>
      <c r="B149" s="4">
        <v>5000</v>
      </c>
      <c r="C149" s="63">
        <v>44235</v>
      </c>
      <c r="D149" s="15"/>
    </row>
    <row r="150" spans="1:4" ht="13.5">
      <c r="A150" s="27" t="s">
        <v>125</v>
      </c>
      <c r="B150" s="28">
        <v>10000</v>
      </c>
      <c r="C150" s="64">
        <v>44235</v>
      </c>
      <c r="D150" s="15"/>
    </row>
    <row r="151" spans="1:4" ht="13.5">
      <c r="A151" s="27" t="s">
        <v>289</v>
      </c>
      <c r="B151" s="28">
        <v>15000</v>
      </c>
      <c r="C151" s="64">
        <v>44284</v>
      </c>
      <c r="D151" s="15"/>
    </row>
    <row r="152" spans="1:4" ht="13.5">
      <c r="A152" s="27" t="s">
        <v>294</v>
      </c>
      <c r="B152" s="28">
        <v>20000</v>
      </c>
      <c r="C152" s="64">
        <v>44284</v>
      </c>
      <c r="D152" s="15"/>
    </row>
    <row r="153" spans="1:4" ht="13.5">
      <c r="A153" s="27" t="s">
        <v>296</v>
      </c>
      <c r="B153" s="28">
        <v>4500</v>
      </c>
      <c r="C153" s="64">
        <v>44284</v>
      </c>
      <c r="D153" s="15"/>
    </row>
    <row r="154" spans="1:4" ht="13.5">
      <c r="A154" s="27" t="s">
        <v>413</v>
      </c>
      <c r="B154" s="28">
        <v>5000</v>
      </c>
      <c r="C154" s="64">
        <v>44302</v>
      </c>
      <c r="D154" s="15"/>
    </row>
    <row r="155" spans="1:4" ht="13.5">
      <c r="A155" s="27" t="s">
        <v>294</v>
      </c>
      <c r="B155" s="28">
        <v>5000</v>
      </c>
      <c r="C155" s="64">
        <v>44322</v>
      </c>
      <c r="D155" s="15"/>
    </row>
    <row r="156" spans="1:4" ht="13.5">
      <c r="A156" s="27" t="s">
        <v>475</v>
      </c>
      <c r="B156" s="28">
        <v>60000</v>
      </c>
      <c r="C156" s="64">
        <v>44349</v>
      </c>
      <c r="D156" s="15"/>
    </row>
    <row r="157" spans="1:4" ht="13.5">
      <c r="A157" s="27" t="s">
        <v>202</v>
      </c>
      <c r="B157" s="28">
        <v>25000</v>
      </c>
      <c r="C157" s="64">
        <v>44410</v>
      </c>
      <c r="D157" s="15"/>
    </row>
    <row r="158" spans="1:4" ht="13.5">
      <c r="A158" s="27" t="s">
        <v>587</v>
      </c>
      <c r="B158" s="28">
        <v>5904</v>
      </c>
      <c r="C158" s="64">
        <v>44410</v>
      </c>
      <c r="D158" s="15"/>
    </row>
    <row r="159" spans="1:4" ht="13.5">
      <c r="A159" s="27" t="s">
        <v>199</v>
      </c>
      <c r="B159" s="28">
        <v>25000</v>
      </c>
      <c r="C159" s="64">
        <v>44410</v>
      </c>
      <c r="D159" s="15"/>
    </row>
    <row r="160" spans="1:4" ht="13.5">
      <c r="A160" s="27" t="s">
        <v>192</v>
      </c>
      <c r="B160" s="28">
        <v>15000</v>
      </c>
      <c r="C160" s="64">
        <v>44410</v>
      </c>
      <c r="D160" s="15"/>
    </row>
    <row r="161" spans="1:4" ht="13.5">
      <c r="A161" s="27" t="s">
        <v>192</v>
      </c>
      <c r="B161" s="28">
        <v>15000</v>
      </c>
      <c r="C161" s="64">
        <v>44463</v>
      </c>
      <c r="D161" s="15"/>
    </row>
    <row r="162" spans="1:4" ht="13.5">
      <c r="A162" s="2" t="s">
        <v>585</v>
      </c>
      <c r="B162" s="4">
        <v>8250</v>
      </c>
      <c r="C162" s="96">
        <v>44475</v>
      </c>
      <c r="D162" s="353" t="s">
        <v>826</v>
      </c>
    </row>
    <row r="163" spans="1:4" ht="13.5">
      <c r="A163" s="419" t="s">
        <v>918</v>
      </c>
      <c r="B163" s="420">
        <v>10000</v>
      </c>
      <c r="C163" s="421">
        <v>44523</v>
      </c>
      <c r="D163" s="102"/>
    </row>
    <row r="164" spans="1:4" ht="13.5">
      <c r="A164" s="419" t="s">
        <v>127</v>
      </c>
      <c r="B164" s="420">
        <v>10000</v>
      </c>
      <c r="C164" s="421">
        <v>44523</v>
      </c>
      <c r="D164" s="102"/>
    </row>
    <row r="165" spans="1:4" ht="13.5">
      <c r="A165" s="419" t="s">
        <v>221</v>
      </c>
      <c r="B165" s="420">
        <v>10000</v>
      </c>
      <c r="C165" s="421">
        <v>44523</v>
      </c>
      <c r="D165" s="102"/>
    </row>
    <row r="166" spans="1:4" ht="13.5">
      <c r="A166" s="419" t="s">
        <v>203</v>
      </c>
      <c r="B166" s="420">
        <v>30000</v>
      </c>
      <c r="C166" s="421">
        <v>44523</v>
      </c>
      <c r="D166" s="102"/>
    </row>
    <row r="167" spans="1:4" ht="13.5">
      <c r="A167" s="419" t="s">
        <v>999</v>
      </c>
      <c r="B167" s="420">
        <v>15000</v>
      </c>
      <c r="C167" s="421">
        <v>44523</v>
      </c>
      <c r="D167" s="102"/>
    </row>
    <row r="168" spans="1:4" ht="13.5">
      <c r="A168" s="419" t="s">
        <v>1000</v>
      </c>
      <c r="B168" s="420">
        <v>10000</v>
      </c>
      <c r="C168" s="421">
        <v>44523</v>
      </c>
      <c r="D168" s="103"/>
    </row>
    <row r="169" spans="1:3" ht="13.5">
      <c r="A169" s="2"/>
      <c r="B169" s="4"/>
      <c r="C169" s="96"/>
    </row>
    <row r="170" spans="1:4" ht="13.5">
      <c r="A170" s="2"/>
      <c r="B170" s="4"/>
      <c r="C170" s="96"/>
      <c r="D170" s="102"/>
    </row>
    <row r="171" spans="1:4" ht="13.5">
      <c r="A171" s="27"/>
      <c r="B171" s="28"/>
      <c r="C171" s="64"/>
      <c r="D171" s="15"/>
    </row>
    <row r="172" spans="1:4" ht="13.5">
      <c r="A172" s="27"/>
      <c r="B172" s="28"/>
      <c r="C172" s="64"/>
      <c r="D172" s="15"/>
    </row>
    <row r="173" spans="1:4" ht="13.5">
      <c r="A173" s="27"/>
      <c r="B173" s="28"/>
      <c r="C173" s="64"/>
      <c r="D173" s="15"/>
    </row>
    <row r="174" spans="1:4" ht="13.5">
      <c r="A174" s="27"/>
      <c r="B174" s="28"/>
      <c r="C174" s="64"/>
      <c r="D174" s="15"/>
    </row>
    <row r="175" spans="1:4" ht="13.5">
      <c r="A175" s="27"/>
      <c r="B175" s="28"/>
      <c r="C175" s="64"/>
      <c r="D175" s="15"/>
    </row>
    <row r="176" spans="1:4" ht="13.5">
      <c r="A176" s="27"/>
      <c r="B176" s="28"/>
      <c r="C176" s="64"/>
      <c r="D176" s="15"/>
    </row>
    <row r="177" spans="1:4" ht="13.5">
      <c r="A177" s="27"/>
      <c r="B177" s="28"/>
      <c r="C177" s="64"/>
      <c r="D177" s="15"/>
    </row>
    <row r="178" spans="1:4" ht="14.25" thickBot="1">
      <c r="A178" s="27"/>
      <c r="B178" s="29"/>
      <c r="C178" s="68"/>
      <c r="D178" s="15"/>
    </row>
    <row r="179" spans="1:6" ht="15" thickBot="1">
      <c r="A179" s="59" t="s">
        <v>51</v>
      </c>
      <c r="B179" s="60"/>
      <c r="C179" s="69"/>
      <c r="D179" s="15"/>
      <c r="F179" s="111"/>
    </row>
    <row r="180" spans="1:6" ht="15" thickBot="1">
      <c r="A180" s="39" t="s">
        <v>59</v>
      </c>
      <c r="B180" s="40"/>
      <c r="C180" s="62"/>
      <c r="D180" s="15"/>
      <c r="F180" s="111"/>
    </row>
    <row r="181" spans="1:6" s="9" customFormat="1" ht="13.5">
      <c r="A181" s="26" t="s">
        <v>188</v>
      </c>
      <c r="B181" s="25">
        <v>50000</v>
      </c>
      <c r="C181" s="67">
        <v>44250</v>
      </c>
      <c r="D181" s="2"/>
      <c r="F181" s="112"/>
    </row>
    <row r="182" spans="1:6" s="9" customFormat="1" ht="13.5">
      <c r="A182" s="415" t="s">
        <v>948</v>
      </c>
      <c r="B182" s="420">
        <v>6000</v>
      </c>
      <c r="C182" s="429">
        <v>44523</v>
      </c>
      <c r="D182" s="2"/>
      <c r="F182" s="112"/>
    </row>
    <row r="183" spans="1:6" s="9" customFormat="1" ht="13.5">
      <c r="A183" s="430" t="s">
        <v>949</v>
      </c>
      <c r="B183" s="420">
        <v>6000</v>
      </c>
      <c r="C183" s="429">
        <v>44523</v>
      </c>
      <c r="D183" s="2"/>
      <c r="F183" s="112"/>
    </row>
    <row r="184" spans="1:6" s="9" customFormat="1" ht="13.5">
      <c r="A184" s="430" t="s">
        <v>289</v>
      </c>
      <c r="B184" s="420">
        <v>6000</v>
      </c>
      <c r="C184" s="429">
        <v>44523</v>
      </c>
      <c r="D184" s="2"/>
      <c r="F184" s="112"/>
    </row>
    <row r="185" spans="1:6" s="9" customFormat="1" ht="13.5">
      <c r="A185" s="430" t="s">
        <v>497</v>
      </c>
      <c r="B185" s="420">
        <v>1500</v>
      </c>
      <c r="C185" s="429">
        <v>44523</v>
      </c>
      <c r="D185" s="2"/>
      <c r="F185" s="112"/>
    </row>
    <row r="186" spans="1:6" s="9" customFormat="1" ht="13.5">
      <c r="A186" s="430" t="s">
        <v>249</v>
      </c>
      <c r="B186" s="420">
        <v>6000</v>
      </c>
      <c r="C186" s="429">
        <v>44523</v>
      </c>
      <c r="D186" s="2"/>
      <c r="F186" s="112"/>
    </row>
    <row r="187" spans="1:6" s="9" customFormat="1" ht="13.5">
      <c r="A187" s="430" t="s">
        <v>1140</v>
      </c>
      <c r="B187" s="420">
        <v>6000</v>
      </c>
      <c r="C187" s="429">
        <v>44523</v>
      </c>
      <c r="D187" s="2"/>
      <c r="F187" s="112"/>
    </row>
    <row r="188" spans="1:6" s="9" customFormat="1" ht="13.5">
      <c r="A188" s="430" t="s">
        <v>294</v>
      </c>
      <c r="B188" s="420">
        <v>6000</v>
      </c>
      <c r="C188" s="429">
        <v>44523</v>
      </c>
      <c r="D188" s="2"/>
      <c r="F188" s="112"/>
    </row>
    <row r="189" spans="1:6" s="9" customFormat="1" ht="13.5">
      <c r="A189" s="430" t="s">
        <v>199</v>
      </c>
      <c r="B189" s="420">
        <v>6000</v>
      </c>
      <c r="C189" s="429">
        <v>44523</v>
      </c>
      <c r="D189" s="2"/>
      <c r="F189" s="112"/>
    </row>
    <row r="190" spans="1:6" s="9" customFormat="1" ht="13.5">
      <c r="A190" s="430" t="s">
        <v>366</v>
      </c>
      <c r="B190" s="420">
        <v>111000</v>
      </c>
      <c r="C190" s="429">
        <v>44523</v>
      </c>
      <c r="D190" s="2"/>
      <c r="F190" s="112"/>
    </row>
    <row r="191" spans="1:6" s="9" customFormat="1" ht="13.5">
      <c r="A191" s="38"/>
      <c r="B191" s="4"/>
      <c r="C191" s="66"/>
      <c r="D191" s="2"/>
      <c r="F191" s="112"/>
    </row>
    <row r="192" spans="1:6" s="9" customFormat="1" ht="13.5">
      <c r="A192" s="26"/>
      <c r="B192" s="4"/>
      <c r="C192" s="66"/>
      <c r="D192" s="2"/>
      <c r="F192" s="112"/>
    </row>
    <row r="193" spans="1:6" ht="14.25" thickBot="1">
      <c r="A193" s="27"/>
      <c r="B193" s="29"/>
      <c r="C193" s="68"/>
      <c r="D193" s="15"/>
      <c r="F193" s="112"/>
    </row>
    <row r="194" spans="1:4" ht="14.25" thickBot="1">
      <c r="A194" s="41" t="s">
        <v>60</v>
      </c>
      <c r="B194" s="42"/>
      <c r="C194" s="65"/>
      <c r="D194" s="15"/>
    </row>
    <row r="195" spans="1:4" ht="13.5">
      <c r="A195" s="3" t="s">
        <v>101</v>
      </c>
      <c r="B195" s="25">
        <v>15000</v>
      </c>
      <c r="C195" s="63">
        <v>44224</v>
      </c>
      <c r="D195" s="79" t="s">
        <v>102</v>
      </c>
    </row>
    <row r="196" spans="1:4" ht="27">
      <c r="A196" s="3" t="s">
        <v>392</v>
      </c>
      <c r="B196" s="4">
        <v>5000</v>
      </c>
      <c r="C196" s="63">
        <v>44284</v>
      </c>
      <c r="D196" s="15"/>
    </row>
    <row r="197" spans="1:4" s="9" customFormat="1" ht="13.5">
      <c r="A197" s="27" t="s">
        <v>547</v>
      </c>
      <c r="B197" s="28">
        <v>10000</v>
      </c>
      <c r="C197" s="63">
        <v>44385</v>
      </c>
      <c r="D197" s="85"/>
    </row>
    <row r="198" spans="1:4" ht="13.5">
      <c r="A198" s="27" t="s">
        <v>571</v>
      </c>
      <c r="B198" s="28">
        <v>15000</v>
      </c>
      <c r="C198" s="64">
        <v>44410</v>
      </c>
      <c r="D198" s="15"/>
    </row>
    <row r="199" spans="1:4" ht="13.5">
      <c r="A199" s="27" t="s">
        <v>466</v>
      </c>
      <c r="B199" s="105">
        <v>3046.24</v>
      </c>
      <c r="C199" s="64">
        <v>44410</v>
      </c>
      <c r="D199" s="15"/>
    </row>
    <row r="200" spans="1:4" ht="13.5">
      <c r="A200" s="27" t="s">
        <v>497</v>
      </c>
      <c r="B200" s="28">
        <v>15000</v>
      </c>
      <c r="C200" s="64">
        <v>44410</v>
      </c>
      <c r="D200" s="101"/>
    </row>
    <row r="201" spans="1:4" ht="13.5">
      <c r="A201" s="2" t="s">
        <v>581</v>
      </c>
      <c r="B201" s="4">
        <v>10000</v>
      </c>
      <c r="C201" s="96">
        <v>44410</v>
      </c>
      <c r="D201" s="106"/>
    </row>
    <row r="202" spans="1:4" ht="13.5">
      <c r="A202" s="2" t="s">
        <v>366</v>
      </c>
      <c r="B202" s="4">
        <v>45000</v>
      </c>
      <c r="C202" s="96">
        <v>44438</v>
      </c>
      <c r="D202" s="106"/>
    </row>
    <row r="203" spans="1:4" ht="13.5">
      <c r="A203" s="419" t="s">
        <v>132</v>
      </c>
      <c r="B203" s="420">
        <v>15000</v>
      </c>
      <c r="C203" s="421">
        <v>44523</v>
      </c>
      <c r="D203" s="106"/>
    </row>
    <row r="204" spans="1:4" ht="13.5">
      <c r="A204" s="428" t="s">
        <v>922</v>
      </c>
      <c r="B204" s="420">
        <v>10000</v>
      </c>
      <c r="C204" s="421">
        <v>44523</v>
      </c>
      <c r="D204" s="106"/>
    </row>
    <row r="205" spans="1:4" ht="13.5">
      <c r="A205" s="428" t="s">
        <v>923</v>
      </c>
      <c r="B205" s="420">
        <v>15000</v>
      </c>
      <c r="C205" s="421">
        <v>44523</v>
      </c>
      <c r="D205" s="106"/>
    </row>
    <row r="206" spans="1:4" ht="13.5">
      <c r="A206" s="428" t="s">
        <v>944</v>
      </c>
      <c r="B206" s="420">
        <v>30000</v>
      </c>
      <c r="C206" s="421">
        <v>44523</v>
      </c>
      <c r="D206" s="106"/>
    </row>
    <row r="207" spans="1:4" ht="13.5">
      <c r="A207" s="428" t="s">
        <v>728</v>
      </c>
      <c r="B207" s="420">
        <v>10000</v>
      </c>
      <c r="C207" s="421">
        <v>44523</v>
      </c>
      <c r="D207" s="106"/>
    </row>
    <row r="208" spans="1:4" ht="13.5">
      <c r="A208" s="428" t="s">
        <v>979</v>
      </c>
      <c r="B208" s="420">
        <v>15000</v>
      </c>
      <c r="C208" s="421">
        <v>44523</v>
      </c>
      <c r="D208" s="106"/>
    </row>
    <row r="209" spans="1:4" ht="13.5">
      <c r="A209" s="428" t="s">
        <v>981</v>
      </c>
      <c r="B209" s="420">
        <v>10000</v>
      </c>
      <c r="C209" s="421">
        <v>44523</v>
      </c>
      <c r="D209" s="106"/>
    </row>
    <row r="210" spans="1:4" ht="13.5">
      <c r="A210" s="428" t="s">
        <v>904</v>
      </c>
      <c r="B210" s="420">
        <v>10000</v>
      </c>
      <c r="C210" s="421">
        <v>44523</v>
      </c>
      <c r="D210" s="106"/>
    </row>
    <row r="211" spans="1:4" ht="13.5">
      <c r="A211" s="428" t="s">
        <v>755</v>
      </c>
      <c r="B211" s="420">
        <v>20000</v>
      </c>
      <c r="C211" s="421">
        <v>44523</v>
      </c>
      <c r="D211" s="106"/>
    </row>
    <row r="212" spans="1:4" ht="13.5">
      <c r="A212" s="419" t="s">
        <v>983</v>
      </c>
      <c r="B212" s="420">
        <v>10000</v>
      </c>
      <c r="C212" s="421">
        <v>44523</v>
      </c>
      <c r="D212" s="106"/>
    </row>
    <row r="213" spans="1:4" ht="13.5">
      <c r="A213" s="419" t="s">
        <v>984</v>
      </c>
      <c r="B213" s="420">
        <v>10000</v>
      </c>
      <c r="C213" s="421">
        <v>44523</v>
      </c>
      <c r="D213" s="81"/>
    </row>
    <row r="214" spans="1:4" ht="13.5">
      <c r="A214" s="419" t="s">
        <v>985</v>
      </c>
      <c r="B214" s="420">
        <v>15000</v>
      </c>
      <c r="C214" s="421">
        <v>44523</v>
      </c>
      <c r="D214" s="81"/>
    </row>
    <row r="215" spans="1:4" ht="13.5">
      <c r="A215" s="419" t="s">
        <v>986</v>
      </c>
      <c r="B215" s="420">
        <v>10000</v>
      </c>
      <c r="C215" s="421">
        <v>44523</v>
      </c>
      <c r="D215" s="81"/>
    </row>
    <row r="216" spans="1:4" ht="13.5">
      <c r="A216" s="2"/>
      <c r="B216" s="4"/>
      <c r="C216" s="96"/>
      <c r="D216" s="81"/>
    </row>
    <row r="217" spans="1:4" ht="12.75" customHeight="1">
      <c r="A217" s="2"/>
      <c r="B217" s="4"/>
      <c r="C217" s="96"/>
      <c r="D217" s="15"/>
    </row>
    <row r="218" spans="1:4" ht="14.25" thickBot="1">
      <c r="A218" s="57" t="s">
        <v>52</v>
      </c>
      <c r="B218" s="58"/>
      <c r="C218" s="61"/>
      <c r="D218" s="15"/>
    </row>
    <row r="219" spans="1:4" ht="14.25" thickBot="1">
      <c r="A219" s="39" t="s">
        <v>61</v>
      </c>
      <c r="B219" s="40"/>
      <c r="C219" s="62"/>
      <c r="D219" s="15"/>
    </row>
    <row r="220" spans="1:4" ht="13.5">
      <c r="A220" s="26"/>
      <c r="B220" s="25"/>
      <c r="C220" s="67"/>
      <c r="D220" s="15"/>
    </row>
    <row r="221" spans="1:4" ht="13.5">
      <c r="A221" s="3"/>
      <c r="B221" s="4"/>
      <c r="C221" s="66"/>
      <c r="D221" s="15"/>
    </row>
    <row r="222" spans="1:4" ht="13.5">
      <c r="A222" s="38"/>
      <c r="B222" s="4"/>
      <c r="C222" s="66"/>
      <c r="D222" s="15"/>
    </row>
    <row r="223" spans="1:4" ht="13.5">
      <c r="A223" s="38"/>
      <c r="B223" s="4"/>
      <c r="C223" s="66"/>
      <c r="D223" s="15"/>
    </row>
    <row r="224" spans="1:4" ht="13.5">
      <c r="A224" s="38"/>
      <c r="B224" s="4"/>
      <c r="C224" s="66"/>
      <c r="D224" s="15"/>
    </row>
    <row r="225" spans="1:4" ht="13.5">
      <c r="A225" s="26"/>
      <c r="B225" s="4"/>
      <c r="C225" s="66"/>
      <c r="D225" s="79"/>
    </row>
    <row r="226" spans="1:4" ht="14.25" thickBot="1">
      <c r="A226" s="27"/>
      <c r="B226" s="29"/>
      <c r="C226" s="68"/>
      <c r="D226" s="79"/>
    </row>
    <row r="227" spans="1:4" ht="14.25" thickBot="1">
      <c r="A227" s="41" t="s">
        <v>62</v>
      </c>
      <c r="B227" s="42"/>
      <c r="C227" s="65"/>
      <c r="D227" s="15"/>
    </row>
    <row r="228" spans="1:4" ht="13.5">
      <c r="A228" s="3" t="s">
        <v>341</v>
      </c>
      <c r="B228" s="28">
        <v>13650</v>
      </c>
      <c r="C228" s="64">
        <v>44284</v>
      </c>
      <c r="D228" s="15"/>
    </row>
    <row r="229" spans="1:4" ht="13.5">
      <c r="A229" s="3" t="s">
        <v>304</v>
      </c>
      <c r="B229" s="28">
        <v>25000</v>
      </c>
      <c r="C229" s="64">
        <v>44305</v>
      </c>
      <c r="D229" s="15"/>
    </row>
    <row r="230" spans="1:4" ht="13.5">
      <c r="A230" s="3" t="s">
        <v>303</v>
      </c>
      <c r="B230" s="28">
        <v>25000</v>
      </c>
      <c r="C230" s="64">
        <v>44370</v>
      </c>
      <c r="D230" s="15"/>
    </row>
    <row r="231" spans="1:4" ht="13.5">
      <c r="A231" s="3" t="s">
        <v>578</v>
      </c>
      <c r="B231" s="28">
        <v>15000</v>
      </c>
      <c r="C231" s="64">
        <v>44410</v>
      </c>
      <c r="D231" s="15"/>
    </row>
    <row r="232" spans="1:4" ht="13.5">
      <c r="A232" s="3" t="s">
        <v>590</v>
      </c>
      <c r="B232" s="28">
        <v>5000</v>
      </c>
      <c r="C232" s="64">
        <v>44460</v>
      </c>
      <c r="D232" s="15"/>
    </row>
    <row r="233" spans="1:4" ht="13.5">
      <c r="A233" s="415" t="s">
        <v>931</v>
      </c>
      <c r="B233" s="416">
        <v>20000</v>
      </c>
      <c r="C233" s="414">
        <v>44523</v>
      </c>
      <c r="D233" s="15"/>
    </row>
    <row r="234" spans="1:4" ht="13.5">
      <c r="A234" s="3"/>
      <c r="B234" s="28"/>
      <c r="C234" s="64"/>
      <c r="D234" s="15"/>
    </row>
    <row r="235" spans="1:4" ht="13.5">
      <c r="A235" s="3"/>
      <c r="B235" s="28"/>
      <c r="C235" s="64"/>
      <c r="D235" s="15"/>
    </row>
    <row r="236" spans="1:4" ht="13.5">
      <c r="A236" s="3"/>
      <c r="B236" s="28"/>
      <c r="C236" s="64"/>
      <c r="D236" s="15"/>
    </row>
    <row r="237" spans="1:4" ht="14.25" thickBot="1">
      <c r="A237" s="3"/>
      <c r="B237" s="28"/>
      <c r="C237" s="64"/>
      <c r="D237" s="15"/>
    </row>
    <row r="238" spans="1:4" ht="14.25" thickBot="1">
      <c r="A238" s="43" t="s">
        <v>17</v>
      </c>
      <c r="B238" s="42"/>
      <c r="C238" s="65"/>
      <c r="D238" s="15"/>
    </row>
    <row r="239" spans="1:4" ht="13.5">
      <c r="A239" s="26" t="s">
        <v>63</v>
      </c>
      <c r="B239" s="25">
        <v>5000</v>
      </c>
      <c r="C239" s="67">
        <v>44215</v>
      </c>
      <c r="D239" s="15"/>
    </row>
    <row r="240" spans="1:4" ht="13.5">
      <c r="A240" s="2" t="s">
        <v>65</v>
      </c>
      <c r="B240" s="4">
        <v>5000</v>
      </c>
      <c r="C240" s="66">
        <v>44215</v>
      </c>
      <c r="D240" s="15"/>
    </row>
    <row r="241" spans="1:4" ht="13.5">
      <c r="A241" s="2" t="s">
        <v>91</v>
      </c>
      <c r="B241" s="4">
        <v>3060</v>
      </c>
      <c r="C241" s="66">
        <v>44222</v>
      </c>
      <c r="D241" s="15"/>
    </row>
    <row r="242" spans="1:4" ht="13.5">
      <c r="A242" s="2" t="s">
        <v>92</v>
      </c>
      <c r="B242" s="4">
        <v>895</v>
      </c>
      <c r="C242" s="66">
        <v>44222</v>
      </c>
      <c r="D242" s="15"/>
    </row>
    <row r="243" spans="1:4" ht="13.5">
      <c r="A243" s="3" t="s">
        <v>121</v>
      </c>
      <c r="B243" s="4">
        <v>5000</v>
      </c>
      <c r="C243" s="66">
        <v>44230</v>
      </c>
      <c r="D243" s="15"/>
    </row>
    <row r="244" spans="1:4" s="9" customFormat="1" ht="13.5">
      <c r="A244" s="2" t="s">
        <v>141</v>
      </c>
      <c r="B244" s="4">
        <v>2000</v>
      </c>
      <c r="C244" s="70">
        <v>44242</v>
      </c>
      <c r="D244" s="2"/>
    </row>
    <row r="245" spans="1:4" s="9" customFormat="1" ht="13.5">
      <c r="A245" s="35" t="s">
        <v>92</v>
      </c>
      <c r="B245" s="28">
        <v>895</v>
      </c>
      <c r="C245" s="64">
        <v>44250</v>
      </c>
      <c r="D245" s="2"/>
    </row>
    <row r="246" spans="1:4" s="9" customFormat="1" ht="12" customHeight="1">
      <c r="A246" s="3" t="s">
        <v>249</v>
      </c>
      <c r="B246" s="105">
        <v>607.5</v>
      </c>
      <c r="C246" s="66">
        <v>44257</v>
      </c>
      <c r="D246" s="2"/>
    </row>
    <row r="247" spans="1:4" s="9" customFormat="1" ht="12.75" customHeight="1">
      <c r="A247" s="27" t="s">
        <v>250</v>
      </c>
      <c r="B247" s="28">
        <v>1890</v>
      </c>
      <c r="C247" s="66">
        <v>44257</v>
      </c>
      <c r="D247" s="2"/>
    </row>
    <row r="248" spans="1:4" s="9" customFormat="1" ht="13.5">
      <c r="A248" s="27" t="s">
        <v>251</v>
      </c>
      <c r="B248" s="142">
        <v>3452.4</v>
      </c>
      <c r="C248" s="66">
        <v>44257</v>
      </c>
      <c r="D248" s="2"/>
    </row>
    <row r="249" spans="1:4" s="9" customFormat="1" ht="13.5">
      <c r="A249" s="27" t="s">
        <v>252</v>
      </c>
      <c r="B249" s="142">
        <v>3452.4</v>
      </c>
      <c r="C249" s="66">
        <v>44257</v>
      </c>
      <c r="D249" s="2"/>
    </row>
    <row r="250" spans="1:4" s="9" customFormat="1" ht="13.5">
      <c r="A250" s="27" t="s">
        <v>253</v>
      </c>
      <c r="B250" s="142">
        <v>3452.4</v>
      </c>
      <c r="C250" s="66">
        <v>44257</v>
      </c>
      <c r="D250" s="2"/>
    </row>
    <row r="251" spans="1:4" s="9" customFormat="1" ht="13.5">
      <c r="A251" s="27" t="s">
        <v>315</v>
      </c>
      <c r="B251" s="142">
        <v>895.5</v>
      </c>
      <c r="C251" s="64">
        <v>44259</v>
      </c>
      <c r="D251" s="2"/>
    </row>
    <row r="252" spans="1:4" s="9" customFormat="1" ht="13.5">
      <c r="A252" s="27" t="s">
        <v>327</v>
      </c>
      <c r="B252" s="28">
        <v>5000</v>
      </c>
      <c r="C252" s="64">
        <v>44271</v>
      </c>
      <c r="D252" s="2"/>
    </row>
    <row r="253" spans="1:4" s="9" customFormat="1" ht="14.25" customHeight="1">
      <c r="A253" s="27" t="s">
        <v>198</v>
      </c>
      <c r="B253" s="28">
        <v>5000</v>
      </c>
      <c r="C253" s="64">
        <v>44267</v>
      </c>
      <c r="D253" s="2"/>
    </row>
    <row r="254" spans="1:4" s="9" customFormat="1" ht="14.25" customHeight="1">
      <c r="A254" s="27" t="s">
        <v>335</v>
      </c>
      <c r="B254" s="28">
        <v>1200</v>
      </c>
      <c r="C254" s="64">
        <v>44278</v>
      </c>
      <c r="D254" s="2"/>
    </row>
    <row r="255" spans="1:4" s="9" customFormat="1" ht="14.25" customHeight="1">
      <c r="A255" s="27" t="s">
        <v>282</v>
      </c>
      <c r="B255" s="28">
        <v>9200</v>
      </c>
      <c r="C255" s="64">
        <v>44278</v>
      </c>
      <c r="D255" s="2"/>
    </row>
    <row r="256" spans="1:4" s="9" customFormat="1" ht="13.5">
      <c r="A256" s="27" t="s">
        <v>282</v>
      </c>
      <c r="B256" s="28">
        <v>10200</v>
      </c>
      <c r="C256" s="96">
        <v>44284</v>
      </c>
      <c r="D256" s="85"/>
    </row>
    <row r="257" spans="1:4" s="9" customFormat="1" ht="14.25" customHeight="1">
      <c r="A257" s="27" t="s">
        <v>377</v>
      </c>
      <c r="B257" s="28">
        <v>5000</v>
      </c>
      <c r="C257" s="64">
        <v>44284</v>
      </c>
      <c r="D257" s="2"/>
    </row>
    <row r="258" spans="1:4" s="9" customFormat="1" ht="14.25" customHeight="1">
      <c r="A258" s="27" t="s">
        <v>399</v>
      </c>
      <c r="B258" s="28">
        <v>5000</v>
      </c>
      <c r="C258" s="64">
        <v>44293</v>
      </c>
      <c r="D258" s="2"/>
    </row>
    <row r="259" spans="1:4" s="9" customFormat="1" ht="14.25" customHeight="1">
      <c r="A259" s="27" t="s">
        <v>406</v>
      </c>
      <c r="B259" s="28">
        <v>3400</v>
      </c>
      <c r="C259" s="64">
        <v>44300</v>
      </c>
      <c r="D259" s="2"/>
    </row>
    <row r="260" spans="1:4" s="9" customFormat="1" ht="14.25" customHeight="1">
      <c r="A260" s="27" t="s">
        <v>198</v>
      </c>
      <c r="B260" s="28">
        <v>4550</v>
      </c>
      <c r="C260" s="64">
        <v>44307</v>
      </c>
      <c r="D260" s="2"/>
    </row>
    <row r="261" spans="1:4" s="9" customFormat="1" ht="13.5">
      <c r="A261" s="27" t="s">
        <v>92</v>
      </c>
      <c r="B261" s="28">
        <v>4550</v>
      </c>
      <c r="C261" s="64">
        <v>44307</v>
      </c>
      <c r="D261" s="2"/>
    </row>
    <row r="262" spans="1:4" s="9" customFormat="1" ht="13.5">
      <c r="A262" s="27" t="s">
        <v>432</v>
      </c>
      <c r="B262" s="28">
        <v>5000</v>
      </c>
      <c r="C262" s="64">
        <v>44313</v>
      </c>
      <c r="D262" s="2"/>
    </row>
    <row r="263" spans="1:4" s="9" customFormat="1" ht="13.5">
      <c r="A263" s="27" t="s">
        <v>421</v>
      </c>
      <c r="B263" s="28">
        <v>5000</v>
      </c>
      <c r="C263" s="64">
        <v>44336</v>
      </c>
      <c r="D263" s="2"/>
    </row>
    <row r="264" spans="1:4" s="9" customFormat="1" ht="13.5">
      <c r="A264" s="35" t="s">
        <v>459</v>
      </c>
      <c r="B264" s="28">
        <v>5000</v>
      </c>
      <c r="C264" s="64">
        <v>44341</v>
      </c>
      <c r="D264" s="2"/>
    </row>
    <row r="265" spans="1:4" s="9" customFormat="1" ht="13.5">
      <c r="A265" s="35" t="s">
        <v>466</v>
      </c>
      <c r="B265" s="28">
        <v>2000</v>
      </c>
      <c r="C265" s="64">
        <v>44349</v>
      </c>
      <c r="D265" s="2"/>
    </row>
    <row r="266" spans="1:4" s="9" customFormat="1" ht="13.5">
      <c r="A266" s="35" t="s">
        <v>413</v>
      </c>
      <c r="B266" s="28">
        <v>5000</v>
      </c>
      <c r="C266" s="64">
        <v>44349</v>
      </c>
      <c r="D266" s="2"/>
    </row>
    <row r="267" spans="1:4" s="9" customFormat="1" ht="13.5">
      <c r="A267" s="35" t="s">
        <v>92</v>
      </c>
      <c r="B267" s="28">
        <v>5000</v>
      </c>
      <c r="C267" s="64">
        <v>44349</v>
      </c>
      <c r="D267" s="2"/>
    </row>
    <row r="268" spans="1:4" s="9" customFormat="1" ht="13.5">
      <c r="A268" s="35" t="s">
        <v>480</v>
      </c>
      <c r="B268" s="28">
        <v>5000</v>
      </c>
      <c r="C268" s="64">
        <v>44361</v>
      </c>
      <c r="D268" s="2"/>
    </row>
    <row r="269" spans="1:4" s="9" customFormat="1" ht="13.5">
      <c r="A269" s="35" t="s">
        <v>482</v>
      </c>
      <c r="B269" s="28">
        <v>1464</v>
      </c>
      <c r="C269" s="64">
        <v>44361</v>
      </c>
      <c r="D269" s="2"/>
    </row>
    <row r="270" spans="1:4" s="9" customFormat="1" ht="13.5">
      <c r="A270" s="35" t="s">
        <v>188</v>
      </c>
      <c r="B270" s="28">
        <v>3113</v>
      </c>
      <c r="C270" s="64">
        <v>44362</v>
      </c>
      <c r="D270" s="2"/>
    </row>
    <row r="271" spans="1:4" s="9" customFormat="1" ht="13.5">
      <c r="A271" s="35" t="s">
        <v>204</v>
      </c>
      <c r="B271" s="28">
        <v>4000</v>
      </c>
      <c r="C271" s="64">
        <v>44370</v>
      </c>
      <c r="D271" s="2"/>
    </row>
    <row r="272" spans="1:4" s="9" customFormat="1" ht="13.5">
      <c r="A272" s="35" t="s">
        <v>141</v>
      </c>
      <c r="B272" s="142">
        <v>1111.84</v>
      </c>
      <c r="C272" s="64">
        <v>44370</v>
      </c>
      <c r="D272" s="2"/>
    </row>
    <row r="273" spans="1:4" s="9" customFormat="1" ht="13.5">
      <c r="A273" s="35" t="s">
        <v>495</v>
      </c>
      <c r="B273" s="28">
        <v>5000</v>
      </c>
      <c r="C273" s="64">
        <v>44370</v>
      </c>
      <c r="D273" s="2"/>
    </row>
    <row r="274" spans="1:4" s="9" customFormat="1" ht="13.5">
      <c r="A274" s="35" t="s">
        <v>281</v>
      </c>
      <c r="B274" s="28">
        <v>3100</v>
      </c>
      <c r="C274" s="64">
        <v>44370</v>
      </c>
      <c r="D274" s="2"/>
    </row>
    <row r="275" spans="1:4" s="9" customFormat="1" ht="13.5">
      <c r="A275" s="35" t="s">
        <v>496</v>
      </c>
      <c r="B275" s="28">
        <v>4000</v>
      </c>
      <c r="C275" s="64">
        <v>44370</v>
      </c>
      <c r="D275" s="2"/>
    </row>
    <row r="276" spans="1:4" s="9" customFormat="1" ht="13.5">
      <c r="A276" s="35" t="s">
        <v>497</v>
      </c>
      <c r="B276" s="28">
        <v>4000</v>
      </c>
      <c r="C276" s="64">
        <v>44370</v>
      </c>
      <c r="D276" s="2"/>
    </row>
    <row r="277" spans="1:4" s="9" customFormat="1" ht="13.5">
      <c r="A277" s="35" t="s">
        <v>482</v>
      </c>
      <c r="B277" s="28">
        <v>4000</v>
      </c>
      <c r="C277" s="64">
        <v>44370</v>
      </c>
      <c r="D277" s="2"/>
    </row>
    <row r="278" spans="1:4" s="9" customFormat="1" ht="13.5">
      <c r="A278" s="35" t="s">
        <v>323</v>
      </c>
      <c r="B278" s="28">
        <v>4000</v>
      </c>
      <c r="C278" s="64">
        <v>44370</v>
      </c>
      <c r="D278" s="2"/>
    </row>
    <row r="279" spans="1:4" s="9" customFormat="1" ht="13.5">
      <c r="A279" s="35" t="s">
        <v>198</v>
      </c>
      <c r="B279" s="28">
        <v>4000</v>
      </c>
      <c r="C279" s="64">
        <v>44370</v>
      </c>
      <c r="D279" s="2"/>
    </row>
    <row r="280" spans="1:4" s="9" customFormat="1" ht="13.5">
      <c r="A280" s="35" t="s">
        <v>315</v>
      </c>
      <c r="B280" s="28">
        <v>4000</v>
      </c>
      <c r="C280" s="64">
        <v>44376</v>
      </c>
      <c r="D280" s="2"/>
    </row>
    <row r="281" spans="1:4" s="9" customFormat="1" ht="13.5">
      <c r="A281" s="35" t="s">
        <v>539</v>
      </c>
      <c r="B281" s="142">
        <v>1630.18</v>
      </c>
      <c r="C281" s="64">
        <v>44376</v>
      </c>
      <c r="D281" s="2"/>
    </row>
    <row r="282" spans="1:4" s="9" customFormat="1" ht="13.5">
      <c r="A282" s="35" t="s">
        <v>413</v>
      </c>
      <c r="B282" s="28">
        <v>4000</v>
      </c>
      <c r="C282" s="64">
        <v>44376</v>
      </c>
      <c r="D282" s="2"/>
    </row>
    <row r="283" spans="1:4" s="9" customFormat="1" ht="13.5">
      <c r="A283" s="35" t="s">
        <v>557</v>
      </c>
      <c r="B283" s="28">
        <v>1500</v>
      </c>
      <c r="C283" s="64">
        <v>44390</v>
      </c>
      <c r="D283" s="2"/>
    </row>
    <row r="284" spans="1:4" s="9" customFormat="1" ht="13.5">
      <c r="A284" s="35" t="s">
        <v>371</v>
      </c>
      <c r="B284" s="142">
        <v>1210.5</v>
      </c>
      <c r="C284" s="64">
        <v>44397</v>
      </c>
      <c r="D284" s="2"/>
    </row>
    <row r="285" spans="1:4" s="9" customFormat="1" ht="13.5">
      <c r="A285" s="35" t="s">
        <v>645</v>
      </c>
      <c r="B285" s="28">
        <v>4750</v>
      </c>
      <c r="C285" s="64">
        <v>44405</v>
      </c>
      <c r="D285" s="2"/>
    </row>
    <row r="286" spans="1:4" s="9" customFormat="1" ht="13.5">
      <c r="A286" s="35" t="s">
        <v>569</v>
      </c>
      <c r="B286" s="28">
        <v>5000</v>
      </c>
      <c r="C286" s="64">
        <v>44405</v>
      </c>
      <c r="D286" s="2"/>
    </row>
    <row r="287" spans="1:4" s="9" customFormat="1" ht="13.5">
      <c r="A287" s="35" t="s">
        <v>278</v>
      </c>
      <c r="B287" s="28">
        <v>5000</v>
      </c>
      <c r="C287" s="64">
        <v>44405</v>
      </c>
      <c r="D287" s="2"/>
    </row>
    <row r="288" spans="1:4" s="9" customFormat="1" ht="13.5">
      <c r="A288" s="35" t="s">
        <v>606</v>
      </c>
      <c r="B288" s="28">
        <v>5000</v>
      </c>
      <c r="C288" s="64">
        <v>44405</v>
      </c>
      <c r="D288" s="2"/>
    </row>
    <row r="289" spans="1:4" s="9" customFormat="1" ht="13.5">
      <c r="A289" s="35" t="s">
        <v>268</v>
      </c>
      <c r="B289" s="28">
        <v>5000</v>
      </c>
      <c r="C289" s="64">
        <v>44405</v>
      </c>
      <c r="D289" s="2"/>
    </row>
    <row r="290" spans="1:4" s="9" customFormat="1" ht="13.5">
      <c r="A290" s="35" t="s">
        <v>695</v>
      </c>
      <c r="B290" s="28">
        <v>4000</v>
      </c>
      <c r="C290" s="64">
        <v>44410</v>
      </c>
      <c r="D290" s="2"/>
    </row>
    <row r="291" spans="1:4" s="9" customFormat="1" ht="13.5">
      <c r="A291" s="35" t="s">
        <v>696</v>
      </c>
      <c r="B291" s="28">
        <v>3825</v>
      </c>
      <c r="C291" s="64">
        <v>44410</v>
      </c>
      <c r="D291" s="2"/>
    </row>
    <row r="292" spans="1:4" s="9" customFormat="1" ht="13.5">
      <c r="A292" s="35" t="s">
        <v>697</v>
      </c>
      <c r="B292" s="28">
        <v>4750</v>
      </c>
      <c r="C292" s="64">
        <v>44410</v>
      </c>
      <c r="D292" s="2"/>
    </row>
    <row r="293" spans="1:4" s="9" customFormat="1" ht="13.5">
      <c r="A293" s="35" t="s">
        <v>202</v>
      </c>
      <c r="B293" s="28">
        <v>5000</v>
      </c>
      <c r="C293" s="64">
        <v>44410</v>
      </c>
      <c r="D293" s="2"/>
    </row>
    <row r="294" spans="1:4" s="9" customFormat="1" ht="13.5">
      <c r="A294" s="35" t="s">
        <v>715</v>
      </c>
      <c r="B294" s="28">
        <v>5000</v>
      </c>
      <c r="C294" s="64">
        <v>44411</v>
      </c>
      <c r="D294" s="2"/>
    </row>
    <row r="295" spans="1:4" s="9" customFormat="1" ht="13.5">
      <c r="A295" s="35" t="s">
        <v>92</v>
      </c>
      <c r="B295" s="28">
        <v>5000</v>
      </c>
      <c r="C295" s="64">
        <v>44411</v>
      </c>
      <c r="D295" s="2"/>
    </row>
    <row r="296" spans="1:4" s="9" customFormat="1" ht="13.5">
      <c r="A296" s="35" t="s">
        <v>695</v>
      </c>
      <c r="B296" s="28">
        <v>5000</v>
      </c>
      <c r="C296" s="64">
        <v>44411</v>
      </c>
      <c r="D296" s="2"/>
    </row>
    <row r="297" spans="1:4" s="9" customFormat="1" ht="13.5">
      <c r="A297" s="35" t="s">
        <v>719</v>
      </c>
      <c r="B297" s="28">
        <v>5000</v>
      </c>
      <c r="C297" s="64">
        <v>44411</v>
      </c>
      <c r="D297" s="2"/>
    </row>
    <row r="298" spans="1:4" s="9" customFormat="1" ht="13.5">
      <c r="A298" s="35" t="s">
        <v>735</v>
      </c>
      <c r="B298" s="28">
        <v>5000</v>
      </c>
      <c r="C298" s="64">
        <v>44425</v>
      </c>
      <c r="D298" s="2"/>
    </row>
    <row r="299" spans="1:4" s="9" customFormat="1" ht="13.5">
      <c r="A299" s="35" t="s">
        <v>139</v>
      </c>
      <c r="B299" s="28">
        <v>2160</v>
      </c>
      <c r="C299" s="64">
        <v>44425</v>
      </c>
      <c r="D299" s="2"/>
    </row>
    <row r="300" spans="1:4" s="9" customFormat="1" ht="13.5">
      <c r="A300" s="35" t="s">
        <v>399</v>
      </c>
      <c r="B300" s="28">
        <v>2500</v>
      </c>
      <c r="C300" s="64">
        <v>44425</v>
      </c>
      <c r="D300" s="2"/>
    </row>
    <row r="301" spans="1:4" s="9" customFormat="1" ht="13.5">
      <c r="A301" s="35" t="s">
        <v>323</v>
      </c>
      <c r="B301" s="28">
        <v>1620</v>
      </c>
      <c r="C301" s="64">
        <v>44421</v>
      </c>
      <c r="D301" s="2"/>
    </row>
    <row r="302" spans="1:4" s="9" customFormat="1" ht="13.5">
      <c r="A302" s="35" t="s">
        <v>482</v>
      </c>
      <c r="B302" s="28">
        <v>387</v>
      </c>
      <c r="C302" s="64">
        <v>44421</v>
      </c>
      <c r="D302" s="2"/>
    </row>
    <row r="303" spans="1:4" s="9" customFormat="1" ht="13.5">
      <c r="A303" s="35" t="s">
        <v>294</v>
      </c>
      <c r="B303" s="28">
        <v>5000</v>
      </c>
      <c r="C303" s="64">
        <v>44428</v>
      </c>
      <c r="D303" s="2"/>
    </row>
    <row r="304" spans="1:4" s="9" customFormat="1" ht="13.5">
      <c r="A304" s="35" t="s">
        <v>606</v>
      </c>
      <c r="B304" s="28">
        <v>5000</v>
      </c>
      <c r="C304" s="64">
        <v>44445</v>
      </c>
      <c r="D304" s="2"/>
    </row>
    <row r="305" spans="1:4" s="9" customFormat="1" ht="13.5">
      <c r="A305" s="35" t="s">
        <v>249</v>
      </c>
      <c r="B305" s="28">
        <v>1527</v>
      </c>
      <c r="C305" s="64">
        <v>44453</v>
      </c>
      <c r="D305" s="2"/>
    </row>
    <row r="306" spans="1:4" s="9" customFormat="1" ht="13.5">
      <c r="A306" s="35" t="s">
        <v>775</v>
      </c>
      <c r="B306" s="28">
        <v>5000</v>
      </c>
      <c r="C306" s="64">
        <v>44453</v>
      </c>
      <c r="D306" s="2"/>
    </row>
    <row r="307" spans="1:4" s="9" customFormat="1" ht="13.5">
      <c r="A307" s="35" t="s">
        <v>787</v>
      </c>
      <c r="B307" s="28">
        <v>5000</v>
      </c>
      <c r="C307" s="64">
        <v>44460</v>
      </c>
      <c r="D307" s="2"/>
    </row>
    <row r="308" spans="1:4" s="9" customFormat="1" ht="13.5">
      <c r="A308" s="35" t="s">
        <v>788</v>
      </c>
      <c r="B308" s="28">
        <v>5000</v>
      </c>
      <c r="C308" s="64">
        <v>44460</v>
      </c>
      <c r="D308" s="2"/>
    </row>
    <row r="309" spans="1:4" s="9" customFormat="1" ht="13.5">
      <c r="A309" s="35" t="s">
        <v>789</v>
      </c>
      <c r="B309" s="28">
        <v>3000</v>
      </c>
      <c r="C309" s="64">
        <v>44460</v>
      </c>
      <c r="D309" s="2"/>
    </row>
    <row r="310" spans="1:4" s="9" customFormat="1" ht="13.5">
      <c r="A310" s="35" t="s">
        <v>789</v>
      </c>
      <c r="B310" s="28">
        <v>2000</v>
      </c>
      <c r="C310" s="64">
        <v>44460</v>
      </c>
      <c r="D310" s="2"/>
    </row>
    <row r="311" spans="1:4" s="9" customFormat="1" ht="13.5">
      <c r="A311" s="35" t="s">
        <v>595</v>
      </c>
      <c r="B311" s="28">
        <v>1636</v>
      </c>
      <c r="C311" s="64">
        <v>44467</v>
      </c>
      <c r="D311" s="2"/>
    </row>
    <row r="312" spans="1:4" s="9" customFormat="1" ht="13.5">
      <c r="A312" s="35" t="s">
        <v>814</v>
      </c>
      <c r="B312" s="28">
        <v>5000</v>
      </c>
      <c r="C312" s="64">
        <v>44467</v>
      </c>
      <c r="D312" s="2"/>
    </row>
    <row r="313" spans="1:4" s="9" customFormat="1" ht="13.5">
      <c r="A313" s="35" t="s">
        <v>247</v>
      </c>
      <c r="B313" s="28">
        <v>1636</v>
      </c>
      <c r="C313" s="64">
        <v>44467</v>
      </c>
      <c r="D313" s="2"/>
    </row>
    <row r="314" spans="1:4" s="9" customFormat="1" ht="13.5">
      <c r="A314" s="35" t="s">
        <v>830</v>
      </c>
      <c r="B314" s="28">
        <v>1636</v>
      </c>
      <c r="C314" s="64">
        <v>44474</v>
      </c>
      <c r="D314" s="2"/>
    </row>
    <row r="315" spans="1:4" s="9" customFormat="1" ht="13.5">
      <c r="A315" s="35" t="s">
        <v>308</v>
      </c>
      <c r="B315" s="28">
        <v>5000</v>
      </c>
      <c r="C315" s="64">
        <v>44474</v>
      </c>
      <c r="D315" s="2"/>
    </row>
    <row r="316" spans="1:4" s="9" customFormat="1" ht="13.5">
      <c r="A316" s="35" t="s">
        <v>198</v>
      </c>
      <c r="B316" s="28">
        <v>5000</v>
      </c>
      <c r="C316" s="64">
        <v>44474</v>
      </c>
      <c r="D316" s="2"/>
    </row>
    <row r="317" spans="1:4" s="9" customFormat="1" ht="13.5">
      <c r="A317" s="35" t="s">
        <v>831</v>
      </c>
      <c r="B317" s="28">
        <v>3272</v>
      </c>
      <c r="C317" s="64">
        <v>44474</v>
      </c>
      <c r="D317" s="2"/>
    </row>
    <row r="318" spans="1:4" s="9" customFormat="1" ht="13.5">
      <c r="A318" s="35" t="s">
        <v>832</v>
      </c>
      <c r="B318" s="28">
        <v>5000</v>
      </c>
      <c r="C318" s="64">
        <v>44474</v>
      </c>
      <c r="D318" s="2"/>
    </row>
    <row r="319" spans="1:4" s="9" customFormat="1" ht="13.5">
      <c r="A319" s="35" t="s">
        <v>197</v>
      </c>
      <c r="B319" s="28">
        <v>5000</v>
      </c>
      <c r="C319" s="64">
        <v>44474</v>
      </c>
      <c r="D319" s="2"/>
    </row>
    <row r="320" spans="1:4" s="9" customFormat="1" ht="13.5">
      <c r="A320" s="35" t="s">
        <v>833</v>
      </c>
      <c r="B320" s="28">
        <v>2275</v>
      </c>
      <c r="C320" s="64">
        <v>44474</v>
      </c>
      <c r="D320" s="2"/>
    </row>
    <row r="321" spans="1:4" s="9" customFormat="1" ht="13.5">
      <c r="A321" s="35" t="s">
        <v>834</v>
      </c>
      <c r="B321" s="28">
        <v>1636</v>
      </c>
      <c r="C321" s="64">
        <v>44474</v>
      </c>
      <c r="D321" s="2"/>
    </row>
    <row r="322" spans="1:4" s="9" customFormat="1" ht="13.5">
      <c r="A322" s="35" t="s">
        <v>188</v>
      </c>
      <c r="B322" s="28">
        <v>5000</v>
      </c>
      <c r="C322" s="64">
        <v>44474</v>
      </c>
      <c r="D322" s="2"/>
    </row>
    <row r="323" spans="1:4" s="9" customFormat="1" ht="13.5">
      <c r="A323" s="35" t="s">
        <v>247</v>
      </c>
      <c r="B323" s="28">
        <v>3400</v>
      </c>
      <c r="C323" s="64">
        <v>44482</v>
      </c>
      <c r="D323" s="2"/>
    </row>
    <row r="324" spans="1:4" s="9" customFormat="1" ht="13.5">
      <c r="A324" s="35" t="s">
        <v>831</v>
      </c>
      <c r="B324" s="28">
        <v>5000</v>
      </c>
      <c r="C324" s="64">
        <v>44487</v>
      </c>
      <c r="D324" s="2"/>
    </row>
    <row r="325" spans="1:4" s="9" customFormat="1" ht="13.5">
      <c r="A325" s="35" t="s">
        <v>783</v>
      </c>
      <c r="B325" s="28">
        <v>1636</v>
      </c>
      <c r="C325" s="64">
        <v>44488</v>
      </c>
      <c r="D325" s="2"/>
    </row>
    <row r="326" spans="1:4" s="9" customFormat="1" ht="13.5">
      <c r="A326" s="35" t="s">
        <v>547</v>
      </c>
      <c r="B326" s="28">
        <v>5000</v>
      </c>
      <c r="C326" s="64">
        <v>44488</v>
      </c>
      <c r="D326" s="2"/>
    </row>
    <row r="327" spans="1:4" s="9" customFormat="1" ht="13.5">
      <c r="A327" s="35" t="s">
        <v>896</v>
      </c>
      <c r="B327" s="28">
        <v>1170</v>
      </c>
      <c r="C327" s="64">
        <v>44495</v>
      </c>
      <c r="D327" s="2"/>
    </row>
    <row r="328" spans="1:4" s="9" customFormat="1" ht="13.5">
      <c r="A328" s="35" t="s">
        <v>1012</v>
      </c>
      <c r="B328" s="28">
        <v>5000</v>
      </c>
      <c r="C328" s="64">
        <v>44502</v>
      </c>
      <c r="D328" s="2"/>
    </row>
    <row r="329" spans="1:4" s="9" customFormat="1" ht="13.5">
      <c r="A329" s="35" t="s">
        <v>1013</v>
      </c>
      <c r="B329" s="28">
        <v>5000</v>
      </c>
      <c r="C329" s="64">
        <v>44502</v>
      </c>
      <c r="D329" s="2"/>
    </row>
    <row r="330" spans="1:4" s="9" customFormat="1" ht="13.5">
      <c r="A330" s="35" t="s">
        <v>188</v>
      </c>
      <c r="B330" s="28">
        <v>800</v>
      </c>
      <c r="C330" s="64">
        <v>44502</v>
      </c>
      <c r="D330" s="2" t="s">
        <v>1017</v>
      </c>
    </row>
    <row r="331" spans="1:4" s="9" customFormat="1" ht="13.5">
      <c r="A331" s="35" t="s">
        <v>814</v>
      </c>
      <c r="B331" s="28">
        <v>800</v>
      </c>
      <c r="C331" s="64">
        <v>44502</v>
      </c>
      <c r="D331" s="2" t="s">
        <v>1017</v>
      </c>
    </row>
    <row r="332" spans="1:4" s="9" customFormat="1" ht="13.5">
      <c r="A332" s="35" t="s">
        <v>197</v>
      </c>
      <c r="B332" s="28">
        <v>800</v>
      </c>
      <c r="C332" s="64">
        <v>44502</v>
      </c>
      <c r="D332" s="2" t="s">
        <v>1017</v>
      </c>
    </row>
    <row r="333" spans="1:4" s="9" customFormat="1" ht="13.5">
      <c r="A333" s="35" t="s">
        <v>198</v>
      </c>
      <c r="B333" s="28">
        <v>800</v>
      </c>
      <c r="C333" s="64">
        <v>44502</v>
      </c>
      <c r="D333" s="2" t="s">
        <v>1017</v>
      </c>
    </row>
    <row r="334" spans="1:4" s="9" customFormat="1" ht="13.5">
      <c r="A334" s="35" t="s">
        <v>308</v>
      </c>
      <c r="B334" s="28">
        <v>800</v>
      </c>
      <c r="C334" s="64">
        <v>44502</v>
      </c>
      <c r="D334" s="2" t="s">
        <v>1017</v>
      </c>
    </row>
    <row r="335" spans="1:4" s="9" customFormat="1" ht="13.5">
      <c r="A335" s="35" t="s">
        <v>325</v>
      </c>
      <c r="B335" s="28">
        <v>1720</v>
      </c>
      <c r="C335" s="64">
        <v>44509</v>
      </c>
      <c r="D335" s="2"/>
    </row>
    <row r="336" spans="1:4" s="9" customFormat="1" ht="13.5">
      <c r="A336" s="35"/>
      <c r="B336" s="28"/>
      <c r="C336" s="64"/>
      <c r="D336" s="2"/>
    </row>
    <row r="337" spans="1:4" s="9" customFormat="1" ht="13.5">
      <c r="A337" s="35"/>
      <c r="B337" s="28"/>
      <c r="C337" s="64"/>
      <c r="D337" s="2"/>
    </row>
    <row r="338" spans="1:4" s="9" customFormat="1" ht="13.5">
      <c r="A338" s="35"/>
      <c r="B338" s="28"/>
      <c r="C338" s="64"/>
      <c r="D338" s="2"/>
    </row>
    <row r="339" spans="1:4" s="9" customFormat="1" ht="13.5">
      <c r="A339" s="35"/>
      <c r="B339" s="28"/>
      <c r="C339" s="64"/>
      <c r="D339" s="2"/>
    </row>
    <row r="340" spans="1:4" s="9" customFormat="1" ht="13.5">
      <c r="A340" s="35"/>
      <c r="B340" s="28"/>
      <c r="C340" s="64"/>
      <c r="D340" s="2"/>
    </row>
    <row r="341" spans="1:4" s="9" customFormat="1" ht="13.5">
      <c r="A341" s="35"/>
      <c r="B341" s="28"/>
      <c r="C341" s="64"/>
      <c r="D341" s="2"/>
    </row>
    <row r="342" spans="1:4" s="9" customFormat="1" ht="13.5">
      <c r="A342" s="35"/>
      <c r="B342" s="28"/>
      <c r="C342" s="64"/>
      <c r="D342" s="2"/>
    </row>
    <row r="343" spans="1:4" s="9" customFormat="1" ht="13.5">
      <c r="A343" s="35"/>
      <c r="B343" s="28"/>
      <c r="C343" s="64"/>
      <c r="D343" s="2"/>
    </row>
    <row r="344" spans="1:4" s="9" customFormat="1" ht="13.5">
      <c r="A344" s="35"/>
      <c r="B344" s="28"/>
      <c r="C344" s="64"/>
      <c r="D344" s="2"/>
    </row>
    <row r="345" spans="1:4" s="9" customFormat="1" ht="14.25" thickBot="1">
      <c r="A345" s="35"/>
      <c r="B345" s="28"/>
      <c r="C345" s="64"/>
      <c r="D345" s="2"/>
    </row>
    <row r="346" spans="1:4" s="9" customFormat="1" ht="14.25" thickBot="1">
      <c r="A346" s="43" t="s">
        <v>66</v>
      </c>
      <c r="B346" s="42"/>
      <c r="C346" s="65"/>
      <c r="D346" s="75"/>
    </row>
    <row r="347" spans="1:4" s="9" customFormat="1" ht="13.5">
      <c r="A347" s="35" t="s">
        <v>205</v>
      </c>
      <c r="B347" s="28">
        <v>10000</v>
      </c>
      <c r="C347" s="64">
        <v>44266</v>
      </c>
      <c r="D347" s="2"/>
    </row>
    <row r="348" spans="1:4" s="9" customFormat="1" ht="13.5">
      <c r="A348" s="143" t="s">
        <v>239</v>
      </c>
      <c r="B348" s="93">
        <v>25000</v>
      </c>
      <c r="C348" s="64">
        <v>44266</v>
      </c>
      <c r="D348" s="2"/>
    </row>
    <row r="349" spans="1:4" ht="13.5">
      <c r="A349" s="143" t="s">
        <v>240</v>
      </c>
      <c r="B349" s="93">
        <v>1297</v>
      </c>
      <c r="C349" s="64">
        <v>44266</v>
      </c>
      <c r="D349" s="15"/>
    </row>
    <row r="350" spans="1:4" ht="13.5">
      <c r="A350" s="143" t="s">
        <v>203</v>
      </c>
      <c r="B350" s="93">
        <v>15000</v>
      </c>
      <c r="C350" s="64">
        <v>44266</v>
      </c>
      <c r="D350" s="15"/>
    </row>
    <row r="351" spans="1:4" ht="13.5">
      <c r="A351" s="143" t="s">
        <v>202</v>
      </c>
      <c r="B351" s="93">
        <v>5000</v>
      </c>
      <c r="C351" s="64">
        <v>44266</v>
      </c>
      <c r="D351" s="15"/>
    </row>
    <row r="352" spans="1:4" ht="13.5">
      <c r="A352" s="143" t="s">
        <v>201</v>
      </c>
      <c r="B352" s="144">
        <v>6500</v>
      </c>
      <c r="C352" s="64">
        <v>44266</v>
      </c>
      <c r="D352" s="15"/>
    </row>
    <row r="353" spans="1:4" ht="13.5">
      <c r="A353" s="143" t="s">
        <v>241</v>
      </c>
      <c r="B353" s="93">
        <v>5000</v>
      </c>
      <c r="C353" s="64">
        <v>44266</v>
      </c>
      <c r="D353" s="15"/>
    </row>
    <row r="354" spans="1:4" ht="13.5">
      <c r="A354" s="143" t="s">
        <v>200</v>
      </c>
      <c r="B354" s="93">
        <v>16800</v>
      </c>
      <c r="C354" s="64">
        <v>44266</v>
      </c>
      <c r="D354" s="15"/>
    </row>
    <row r="355" spans="1:4" ht="13.5">
      <c r="A355" s="145" t="s">
        <v>198</v>
      </c>
      <c r="B355" s="93">
        <v>10000</v>
      </c>
      <c r="C355" s="64">
        <v>44266</v>
      </c>
      <c r="D355" s="15"/>
    </row>
    <row r="356" spans="1:4" ht="13.5">
      <c r="A356" s="143" t="s">
        <v>197</v>
      </c>
      <c r="B356" s="93">
        <v>10000</v>
      </c>
      <c r="C356" s="64">
        <v>44266</v>
      </c>
      <c r="D356" s="15"/>
    </row>
    <row r="357" spans="1:4" ht="13.5">
      <c r="A357" s="143" t="s">
        <v>196</v>
      </c>
      <c r="B357" s="93">
        <v>25000</v>
      </c>
      <c r="C357" s="64">
        <v>44266</v>
      </c>
      <c r="D357" s="15"/>
    </row>
    <row r="358" spans="1:4" ht="13.5">
      <c r="A358" s="143" t="s">
        <v>195</v>
      </c>
      <c r="B358" s="144">
        <v>7500</v>
      </c>
      <c r="C358" s="64">
        <v>44266</v>
      </c>
      <c r="D358" s="15"/>
    </row>
    <row r="359" spans="1:4" ht="13.5">
      <c r="A359" s="2" t="s">
        <v>194</v>
      </c>
      <c r="B359" s="4">
        <v>15000</v>
      </c>
      <c r="C359" s="64">
        <v>44266</v>
      </c>
      <c r="D359" s="15"/>
    </row>
    <row r="360" spans="1:4" ht="13.5">
      <c r="A360" s="2" t="s">
        <v>226</v>
      </c>
      <c r="B360" s="4">
        <v>4759</v>
      </c>
      <c r="C360" s="64">
        <v>44266</v>
      </c>
      <c r="D360" s="15"/>
    </row>
    <row r="361" spans="1:4" ht="13.5">
      <c r="A361" s="2" t="s">
        <v>193</v>
      </c>
      <c r="B361" s="4">
        <v>5000</v>
      </c>
      <c r="C361" s="64">
        <v>44266</v>
      </c>
      <c r="D361" s="15"/>
    </row>
    <row r="362" spans="1:4" ht="13.5">
      <c r="A362" s="2" t="s">
        <v>188</v>
      </c>
      <c r="B362" s="4">
        <v>25000</v>
      </c>
      <c r="C362" s="64">
        <v>44266</v>
      </c>
      <c r="D362" s="15"/>
    </row>
    <row r="363" spans="1:4" ht="13.5">
      <c r="A363" s="2" t="s">
        <v>192</v>
      </c>
      <c r="B363" s="4">
        <v>15000</v>
      </c>
      <c r="C363" s="64">
        <v>44266</v>
      </c>
      <c r="D363" s="15"/>
    </row>
    <row r="364" spans="1:4" ht="13.5">
      <c r="A364" s="2"/>
      <c r="B364" s="4"/>
      <c r="C364" s="96"/>
      <c r="D364" s="15"/>
    </row>
    <row r="365" spans="1:4" ht="13.5">
      <c r="A365" s="2"/>
      <c r="B365" s="4"/>
      <c r="C365" s="96"/>
      <c r="D365" s="15"/>
    </row>
    <row r="366" spans="1:4" ht="14.25">
      <c r="A366" s="94"/>
      <c r="B366" s="93"/>
      <c r="C366" s="96"/>
      <c r="D366" s="15"/>
    </row>
    <row r="367" spans="1:4" ht="13.5">
      <c r="A367" s="97"/>
      <c r="B367" s="98"/>
      <c r="C367" s="96"/>
      <c r="D367" s="15"/>
    </row>
    <row r="368" spans="1:4" ht="14.25">
      <c r="A368" s="94"/>
      <c r="B368" s="93"/>
      <c r="C368" s="96"/>
      <c r="D368" s="15"/>
    </row>
    <row r="369" spans="1:4" ht="14.25">
      <c r="A369" s="94"/>
      <c r="B369" s="93"/>
      <c r="C369" s="96"/>
      <c r="D369" s="15"/>
    </row>
    <row r="370" spans="1:4" ht="14.25">
      <c r="A370" s="94"/>
      <c r="B370" s="93"/>
      <c r="C370" s="96"/>
      <c r="D370" s="15"/>
    </row>
    <row r="371" spans="1:4" ht="14.25">
      <c r="A371" s="94"/>
      <c r="B371" s="93"/>
      <c r="C371" s="96"/>
      <c r="D371" s="15"/>
    </row>
    <row r="372" spans="1:4" ht="14.25">
      <c r="A372" s="94"/>
      <c r="B372" s="93"/>
      <c r="C372" s="96"/>
      <c r="D372" s="15"/>
    </row>
    <row r="373" spans="1:4" ht="14.25">
      <c r="A373" s="94"/>
      <c r="B373" s="93"/>
      <c r="C373" s="96"/>
      <c r="D373" s="15"/>
    </row>
    <row r="374" spans="1:4" ht="14.25">
      <c r="A374" s="94"/>
      <c r="B374" s="93"/>
      <c r="C374" s="96"/>
      <c r="D374" s="15"/>
    </row>
    <row r="375" spans="1:4" ht="14.25">
      <c r="A375" s="94"/>
      <c r="B375" s="93"/>
      <c r="C375" s="96"/>
      <c r="D375" s="15"/>
    </row>
    <row r="376" spans="1:4" ht="14.25">
      <c r="A376" s="94"/>
      <c r="B376" s="93"/>
      <c r="C376" s="96"/>
      <c r="D376" s="15"/>
    </row>
    <row r="377" spans="1:4" ht="14.25">
      <c r="A377" s="94"/>
      <c r="B377" s="93"/>
      <c r="C377" s="96"/>
      <c r="D377" s="15"/>
    </row>
    <row r="378" spans="1:4" ht="14.25">
      <c r="A378" s="94"/>
      <c r="B378" s="93"/>
      <c r="C378" s="96"/>
      <c r="D378" s="15"/>
    </row>
    <row r="379" spans="1:4" ht="14.25">
      <c r="A379" s="94"/>
      <c r="B379" s="93"/>
      <c r="C379" s="96"/>
      <c r="D379" s="15"/>
    </row>
    <row r="380" spans="1:4" ht="14.25" thickBot="1">
      <c r="A380" s="15"/>
      <c r="B380" s="7"/>
      <c r="C380" s="84"/>
      <c r="D380" s="15"/>
    </row>
    <row r="381" spans="1:4" ht="14.25" thickBot="1">
      <c r="A381" s="43" t="s">
        <v>16</v>
      </c>
      <c r="B381" s="42"/>
      <c r="C381" s="65"/>
      <c r="D381" s="15"/>
    </row>
    <row r="382" spans="1:4" ht="13.5">
      <c r="A382" s="141" t="s">
        <v>132</v>
      </c>
      <c r="B382" s="25">
        <v>15000</v>
      </c>
      <c r="C382" s="67">
        <v>44235</v>
      </c>
      <c r="D382" s="15"/>
    </row>
    <row r="383" spans="1:4" ht="13.5">
      <c r="A383" s="16" t="s">
        <v>139</v>
      </c>
      <c r="B383" s="25">
        <v>800</v>
      </c>
      <c r="C383" s="67">
        <v>44242</v>
      </c>
      <c r="D383" s="15"/>
    </row>
    <row r="384" spans="1:4" ht="13.5">
      <c r="A384" s="16" t="s">
        <v>147</v>
      </c>
      <c r="B384" s="25">
        <v>10000</v>
      </c>
      <c r="C384" s="67">
        <v>44244</v>
      </c>
      <c r="D384" s="15"/>
    </row>
    <row r="385" spans="1:4" ht="13.5">
      <c r="A385" s="16" t="s">
        <v>145</v>
      </c>
      <c r="B385" s="25">
        <v>9000</v>
      </c>
      <c r="C385" s="67">
        <v>44244</v>
      </c>
      <c r="D385" s="15"/>
    </row>
    <row r="386" spans="1:4" ht="15" customHeight="1">
      <c r="A386" s="16" t="s">
        <v>183</v>
      </c>
      <c r="B386" s="25">
        <v>400</v>
      </c>
      <c r="C386" s="67">
        <v>44250</v>
      </c>
      <c r="D386" s="15"/>
    </row>
    <row r="387" spans="1:4" ht="13.5">
      <c r="A387" s="16" t="s">
        <v>147</v>
      </c>
      <c r="B387" s="4">
        <v>7500</v>
      </c>
      <c r="C387" s="66">
        <v>44250</v>
      </c>
      <c r="D387" s="15"/>
    </row>
    <row r="388" spans="1:4" ht="13.5">
      <c r="A388" s="32" t="s">
        <v>186</v>
      </c>
      <c r="B388" s="28">
        <v>7500</v>
      </c>
      <c r="C388" s="64">
        <v>44250</v>
      </c>
      <c r="D388" s="15"/>
    </row>
    <row r="389" spans="1:4" ht="13.5">
      <c r="A389" s="32" t="s">
        <v>242</v>
      </c>
      <c r="B389" s="28">
        <v>400</v>
      </c>
      <c r="C389" s="64">
        <v>44257</v>
      </c>
      <c r="D389" s="15"/>
    </row>
    <row r="390" spans="1:4" ht="13.5">
      <c r="A390" s="32" t="s">
        <v>118</v>
      </c>
      <c r="B390" s="28">
        <v>250</v>
      </c>
      <c r="C390" s="64">
        <v>44257</v>
      </c>
      <c r="D390" s="15"/>
    </row>
    <row r="391" spans="1:4" ht="13.5">
      <c r="A391" s="32" t="s">
        <v>247</v>
      </c>
      <c r="B391" s="28">
        <v>3000</v>
      </c>
      <c r="C391" s="64">
        <v>44257</v>
      </c>
      <c r="D391" s="15"/>
    </row>
    <row r="392" spans="1:4" s="9" customFormat="1" ht="13.5">
      <c r="A392" s="32" t="s">
        <v>248</v>
      </c>
      <c r="B392" s="28">
        <v>6000</v>
      </c>
      <c r="C392" s="64">
        <v>44257</v>
      </c>
      <c r="D392" s="2"/>
    </row>
    <row r="393" spans="1:4" s="9" customFormat="1" ht="13.5">
      <c r="A393" s="32" t="s">
        <v>101</v>
      </c>
      <c r="B393" s="28">
        <v>9000</v>
      </c>
      <c r="C393" s="64">
        <v>44257</v>
      </c>
      <c r="D393" s="110" t="s">
        <v>313</v>
      </c>
    </row>
    <row r="394" spans="1:4" ht="13.5">
      <c r="A394" s="32" t="s">
        <v>247</v>
      </c>
      <c r="B394" s="28">
        <v>7500</v>
      </c>
      <c r="C394" s="64">
        <v>44264</v>
      </c>
      <c r="D394" s="15"/>
    </row>
    <row r="395" spans="1:4" ht="13.5">
      <c r="A395" s="32" t="s">
        <v>248</v>
      </c>
      <c r="B395" s="28">
        <v>105000</v>
      </c>
      <c r="C395" s="64">
        <v>44270</v>
      </c>
      <c r="D395" s="15"/>
    </row>
    <row r="396" spans="1:4" ht="13.5">
      <c r="A396" s="32" t="s">
        <v>323</v>
      </c>
      <c r="B396" s="28">
        <v>15000</v>
      </c>
      <c r="C396" s="64">
        <v>44270</v>
      </c>
      <c r="D396" s="15"/>
    </row>
    <row r="397" spans="1:4" ht="13.5">
      <c r="A397" s="32" t="s">
        <v>310</v>
      </c>
      <c r="B397" s="28">
        <v>6000</v>
      </c>
      <c r="C397" s="64">
        <v>44271</v>
      </c>
      <c r="D397" s="15"/>
    </row>
    <row r="398" spans="1:4" ht="13.5">
      <c r="A398" s="32" t="s">
        <v>247</v>
      </c>
      <c r="B398" s="28">
        <v>2400</v>
      </c>
      <c r="C398" s="64">
        <v>44271</v>
      </c>
      <c r="D398" s="15"/>
    </row>
    <row r="399" spans="1:4" ht="13.5">
      <c r="A399" s="32" t="s">
        <v>324</v>
      </c>
      <c r="B399" s="28">
        <v>1500</v>
      </c>
      <c r="C399" s="64">
        <v>44271</v>
      </c>
      <c r="D399" s="15"/>
    </row>
    <row r="400" spans="1:4" ht="13.5">
      <c r="A400" s="32" t="s">
        <v>325</v>
      </c>
      <c r="B400" s="28">
        <v>3000</v>
      </c>
      <c r="C400" s="64">
        <v>44271</v>
      </c>
      <c r="D400" s="15"/>
    </row>
    <row r="401" spans="1:4" ht="13.5">
      <c r="A401" s="32" t="s">
        <v>326</v>
      </c>
      <c r="B401" s="28">
        <v>1000</v>
      </c>
      <c r="C401" s="64">
        <v>44271</v>
      </c>
      <c r="D401" s="80"/>
    </row>
    <row r="402" spans="1:4" ht="13.5">
      <c r="A402" s="32" t="s">
        <v>362</v>
      </c>
      <c r="B402" s="28">
        <v>4500</v>
      </c>
      <c r="C402" s="64">
        <v>44284</v>
      </c>
      <c r="D402" s="15"/>
    </row>
    <row r="403" spans="1:4" ht="13.5">
      <c r="A403" s="32" t="s">
        <v>363</v>
      </c>
      <c r="B403" s="28">
        <v>10000</v>
      </c>
      <c r="C403" s="64">
        <v>44284</v>
      </c>
      <c r="D403" s="15"/>
    </row>
    <row r="404" spans="1:4" ht="13.5">
      <c r="A404" s="32" t="s">
        <v>364</v>
      </c>
      <c r="B404" s="28">
        <v>3750</v>
      </c>
      <c r="C404" s="64">
        <v>44284</v>
      </c>
      <c r="D404" s="15"/>
    </row>
    <row r="405" spans="1:4" ht="13.5">
      <c r="A405" s="16" t="s">
        <v>365</v>
      </c>
      <c r="B405" s="4">
        <v>15000</v>
      </c>
      <c r="C405" s="64">
        <v>44284</v>
      </c>
      <c r="D405" s="15"/>
    </row>
    <row r="406" spans="1:4" ht="13.5">
      <c r="A406" s="16" t="s">
        <v>366</v>
      </c>
      <c r="B406" s="4">
        <v>3750</v>
      </c>
      <c r="C406" s="64">
        <v>44284</v>
      </c>
      <c r="D406" s="15"/>
    </row>
    <row r="407" spans="1:4" ht="13.5">
      <c r="A407" s="16" t="s">
        <v>367</v>
      </c>
      <c r="B407" s="4">
        <v>3750</v>
      </c>
      <c r="C407" s="64">
        <v>44284</v>
      </c>
      <c r="D407" s="15"/>
    </row>
    <row r="408" spans="1:4" s="9" customFormat="1" ht="13.5">
      <c r="A408" s="16" t="s">
        <v>368</v>
      </c>
      <c r="B408" s="4">
        <v>2250</v>
      </c>
      <c r="C408" s="64">
        <v>44284</v>
      </c>
      <c r="D408" s="2"/>
    </row>
    <row r="409" spans="1:4" ht="13.5">
      <c r="A409" s="16" t="s">
        <v>369</v>
      </c>
      <c r="B409" s="4">
        <v>2250</v>
      </c>
      <c r="C409" s="64">
        <v>44284</v>
      </c>
      <c r="D409" s="15"/>
    </row>
    <row r="410" spans="1:4" ht="13.5">
      <c r="A410" s="16" t="s">
        <v>370</v>
      </c>
      <c r="B410" s="4">
        <v>37500</v>
      </c>
      <c r="C410" s="64">
        <v>44284</v>
      </c>
      <c r="D410" s="15"/>
    </row>
    <row r="411" spans="1:4" s="9" customFormat="1" ht="13.5">
      <c r="A411" s="16" t="s">
        <v>371</v>
      </c>
      <c r="B411" s="4">
        <v>7500</v>
      </c>
      <c r="C411" s="64">
        <v>44284</v>
      </c>
      <c r="D411" s="2"/>
    </row>
    <row r="412" spans="1:4" s="9" customFormat="1" ht="13.5">
      <c r="A412" s="16" t="s">
        <v>372</v>
      </c>
      <c r="B412" s="4">
        <v>22500</v>
      </c>
      <c r="C412" s="64">
        <v>44284</v>
      </c>
      <c r="D412" s="2"/>
    </row>
    <row r="413" spans="1:4" s="9" customFormat="1" ht="13.5">
      <c r="A413" s="16" t="s">
        <v>373</v>
      </c>
      <c r="B413" s="4">
        <v>7500</v>
      </c>
      <c r="C413" s="64">
        <v>44284</v>
      </c>
      <c r="D413" s="2"/>
    </row>
    <row r="414" spans="1:4" s="9" customFormat="1" ht="13.5">
      <c r="A414" s="16" t="s">
        <v>374</v>
      </c>
      <c r="B414" s="4">
        <v>7500</v>
      </c>
      <c r="C414" s="64">
        <v>44284</v>
      </c>
      <c r="D414" s="2"/>
    </row>
    <row r="415" spans="1:4" ht="13.5">
      <c r="A415" s="16" t="s">
        <v>375</v>
      </c>
      <c r="B415" s="4">
        <v>7500</v>
      </c>
      <c r="C415" s="64">
        <v>44284</v>
      </c>
      <c r="D415" s="2"/>
    </row>
    <row r="416" spans="1:4" ht="13.5">
      <c r="A416" s="16" t="s">
        <v>376</v>
      </c>
      <c r="B416" s="4">
        <v>2250</v>
      </c>
      <c r="C416" s="64">
        <v>44284</v>
      </c>
      <c r="D416" s="2"/>
    </row>
    <row r="417" spans="1:4" ht="13.5">
      <c r="A417" s="16" t="s">
        <v>395</v>
      </c>
      <c r="B417" s="4">
        <v>7200</v>
      </c>
      <c r="C417" s="66">
        <v>44284</v>
      </c>
      <c r="D417" s="2" t="s">
        <v>396</v>
      </c>
    </row>
    <row r="418" spans="1:4" s="9" customFormat="1" ht="13.5">
      <c r="A418" s="16" t="s">
        <v>397</v>
      </c>
      <c r="B418" s="4">
        <v>7200</v>
      </c>
      <c r="C418" s="66">
        <v>44293</v>
      </c>
      <c r="D418" s="2"/>
    </row>
    <row r="419" spans="1:4" s="9" customFormat="1" ht="13.5">
      <c r="A419" s="16" t="s">
        <v>398</v>
      </c>
      <c r="B419" s="4">
        <v>1600</v>
      </c>
      <c r="C419" s="66">
        <v>44293</v>
      </c>
      <c r="D419" s="2"/>
    </row>
    <row r="420" spans="1:4" s="9" customFormat="1" ht="13.5">
      <c r="A420" s="16" t="s">
        <v>410</v>
      </c>
      <c r="B420" s="4">
        <v>200</v>
      </c>
      <c r="C420" s="66">
        <v>44300</v>
      </c>
      <c r="D420" s="2"/>
    </row>
    <row r="421" spans="1:4" s="9" customFormat="1" ht="13.5">
      <c r="A421" s="16" t="s">
        <v>411</v>
      </c>
      <c r="B421" s="4">
        <v>5000</v>
      </c>
      <c r="C421" s="66">
        <v>44300</v>
      </c>
      <c r="D421" s="2"/>
    </row>
    <row r="422" spans="1:4" s="9" customFormat="1" ht="13.5">
      <c r="A422" s="16" t="s">
        <v>417</v>
      </c>
      <c r="B422" s="4">
        <v>3000</v>
      </c>
      <c r="C422" s="66">
        <v>44305</v>
      </c>
      <c r="D422" s="2"/>
    </row>
    <row r="423" spans="1:4" s="9" customFormat="1" ht="13.5">
      <c r="A423" s="16" t="s">
        <v>247</v>
      </c>
      <c r="B423" s="4">
        <v>500</v>
      </c>
      <c r="C423" s="66">
        <v>44305</v>
      </c>
      <c r="D423" s="2"/>
    </row>
    <row r="424" spans="1:4" s="9" customFormat="1" ht="13.5">
      <c r="A424" s="16" t="s">
        <v>420</v>
      </c>
      <c r="B424" s="4">
        <v>9000</v>
      </c>
      <c r="C424" s="66">
        <v>44305</v>
      </c>
      <c r="D424" s="2"/>
    </row>
    <row r="425" spans="1:4" s="9" customFormat="1" ht="13.5">
      <c r="A425" s="16" t="s">
        <v>421</v>
      </c>
      <c r="B425" s="4">
        <v>10000</v>
      </c>
      <c r="C425" s="66">
        <v>44305</v>
      </c>
      <c r="D425" s="2"/>
    </row>
    <row r="426" spans="1:4" s="9" customFormat="1" ht="13.5">
      <c r="A426" s="16" t="s">
        <v>433</v>
      </c>
      <c r="B426" s="4">
        <v>6000</v>
      </c>
      <c r="C426" s="66">
        <v>44313</v>
      </c>
      <c r="D426" s="2"/>
    </row>
    <row r="427" spans="1:4" s="9" customFormat="1" ht="13.5">
      <c r="A427" s="16" t="s">
        <v>283</v>
      </c>
      <c r="B427" s="4">
        <v>2000</v>
      </c>
      <c r="C427" s="66">
        <v>44319</v>
      </c>
      <c r="D427" s="2"/>
    </row>
    <row r="428" spans="1:4" s="9" customFormat="1" ht="13.5">
      <c r="A428" s="16" t="s">
        <v>440</v>
      </c>
      <c r="B428" s="4">
        <v>6000</v>
      </c>
      <c r="C428" s="66">
        <v>44319</v>
      </c>
      <c r="D428" s="2"/>
    </row>
    <row r="429" spans="1:4" s="9" customFormat="1" ht="13.5">
      <c r="A429" s="16" t="s">
        <v>441</v>
      </c>
      <c r="B429" s="4">
        <v>5000</v>
      </c>
      <c r="C429" s="66">
        <v>44319</v>
      </c>
      <c r="D429" s="2"/>
    </row>
    <row r="430" spans="1:4" s="9" customFormat="1" ht="13.5">
      <c r="A430" s="16" t="s">
        <v>247</v>
      </c>
      <c r="B430" s="4">
        <v>1050</v>
      </c>
      <c r="C430" s="66">
        <v>44327</v>
      </c>
      <c r="D430" s="2"/>
    </row>
    <row r="431" spans="1:4" s="9" customFormat="1" ht="13.5">
      <c r="A431" s="16" t="s">
        <v>325</v>
      </c>
      <c r="B431" s="4">
        <v>750</v>
      </c>
      <c r="C431" s="66">
        <v>44327</v>
      </c>
      <c r="D431" s="2"/>
    </row>
    <row r="432" spans="1:4" s="9" customFormat="1" ht="13.5">
      <c r="A432" s="16" t="s">
        <v>443</v>
      </c>
      <c r="B432" s="4">
        <v>15000</v>
      </c>
      <c r="C432" s="66">
        <v>44327</v>
      </c>
      <c r="D432" s="2"/>
    </row>
    <row r="433" spans="1:4" s="9" customFormat="1" ht="13.5">
      <c r="A433" s="16" t="s">
        <v>448</v>
      </c>
      <c r="B433" s="4">
        <v>3000</v>
      </c>
      <c r="C433" s="66">
        <v>44327</v>
      </c>
      <c r="D433" s="2"/>
    </row>
    <row r="434" spans="1:4" s="9" customFormat="1" ht="13.5">
      <c r="A434" s="16" t="s">
        <v>367</v>
      </c>
      <c r="B434" s="4">
        <v>4000</v>
      </c>
      <c r="C434" s="66">
        <v>44327</v>
      </c>
      <c r="D434" s="2"/>
    </row>
    <row r="435" spans="1:4" s="9" customFormat="1" ht="13.5">
      <c r="A435" s="47" t="s">
        <v>449</v>
      </c>
      <c r="B435" s="4">
        <v>1000</v>
      </c>
      <c r="C435" s="66">
        <v>44327</v>
      </c>
      <c r="D435" s="2"/>
    </row>
    <row r="436" spans="1:4" s="9" customFormat="1" ht="13.5">
      <c r="A436" s="16" t="s">
        <v>450</v>
      </c>
      <c r="B436" s="4">
        <v>4000</v>
      </c>
      <c r="C436" s="66">
        <v>44327</v>
      </c>
      <c r="D436" s="2"/>
    </row>
    <row r="437" spans="1:4" s="9" customFormat="1" ht="13.5">
      <c r="A437" s="16" t="s">
        <v>371</v>
      </c>
      <c r="B437" s="4">
        <v>6000</v>
      </c>
      <c r="C437" s="66">
        <v>44327</v>
      </c>
      <c r="D437" s="2"/>
    </row>
    <row r="438" spans="1:4" s="9" customFormat="1" ht="13.5">
      <c r="A438" s="16" t="s">
        <v>451</v>
      </c>
      <c r="B438" s="105">
        <v>208.92</v>
      </c>
      <c r="C438" s="66">
        <v>44327</v>
      </c>
      <c r="D438" s="2"/>
    </row>
    <row r="439" spans="1:4" s="9" customFormat="1" ht="13.5">
      <c r="A439" s="16" t="s">
        <v>379</v>
      </c>
      <c r="B439" s="4">
        <v>6000</v>
      </c>
      <c r="C439" s="66">
        <v>44327</v>
      </c>
      <c r="D439" s="2"/>
    </row>
    <row r="440" spans="1:4" s="9" customFormat="1" ht="13.5">
      <c r="A440" s="16" t="s">
        <v>194</v>
      </c>
      <c r="B440" s="4">
        <v>4000</v>
      </c>
      <c r="C440" s="66">
        <v>44327</v>
      </c>
      <c r="D440" s="2"/>
    </row>
    <row r="441" spans="1:4" s="9" customFormat="1" ht="13.5">
      <c r="A441" s="16" t="s">
        <v>452</v>
      </c>
      <c r="B441" s="4">
        <v>8000</v>
      </c>
      <c r="C441" s="66">
        <v>44327</v>
      </c>
      <c r="D441" s="2"/>
    </row>
    <row r="442" spans="1:4" s="9" customFormat="1" ht="13.5">
      <c r="A442" s="16" t="s">
        <v>310</v>
      </c>
      <c r="B442" s="4">
        <v>2000</v>
      </c>
      <c r="C442" s="66">
        <v>44334</v>
      </c>
      <c r="D442" s="2"/>
    </row>
    <row r="443" spans="1:4" s="9" customFormat="1" ht="13.5">
      <c r="A443" s="16" t="s">
        <v>198</v>
      </c>
      <c r="B443" s="4">
        <v>750</v>
      </c>
      <c r="C443" s="66">
        <v>44341</v>
      </c>
      <c r="D443" s="2"/>
    </row>
    <row r="444" spans="1:4" s="9" customFormat="1" ht="13.5">
      <c r="A444" s="16" t="s">
        <v>375</v>
      </c>
      <c r="B444" s="4">
        <v>750</v>
      </c>
      <c r="C444" s="66">
        <v>44341</v>
      </c>
      <c r="D444" s="2"/>
    </row>
    <row r="445" spans="1:4" s="9" customFormat="1" ht="13.5">
      <c r="A445" s="16" t="s">
        <v>248</v>
      </c>
      <c r="B445" s="4">
        <v>750</v>
      </c>
      <c r="C445" s="66">
        <v>44341</v>
      </c>
      <c r="D445" s="2"/>
    </row>
    <row r="446" spans="1:4" s="9" customFormat="1" ht="13.5">
      <c r="A446" s="16" t="s">
        <v>464</v>
      </c>
      <c r="B446" s="4">
        <v>8000</v>
      </c>
      <c r="C446" s="66">
        <v>44349</v>
      </c>
      <c r="D446" s="2"/>
    </row>
    <row r="447" spans="1:4" s="9" customFormat="1" ht="13.5">
      <c r="A447" s="16" t="s">
        <v>92</v>
      </c>
      <c r="B447" s="4">
        <v>2000</v>
      </c>
      <c r="C447" s="66">
        <v>44349</v>
      </c>
      <c r="D447" s="2"/>
    </row>
    <row r="448" spans="1:4" s="9" customFormat="1" ht="13.5">
      <c r="A448" s="16" t="s">
        <v>465</v>
      </c>
      <c r="B448" s="4">
        <v>39000</v>
      </c>
      <c r="C448" s="66">
        <v>44349</v>
      </c>
      <c r="D448" s="2"/>
    </row>
    <row r="449" spans="1:4" s="9" customFormat="1" ht="13.5">
      <c r="A449" s="16" t="s">
        <v>484</v>
      </c>
      <c r="B449" s="4">
        <v>3000</v>
      </c>
      <c r="C449" s="66">
        <v>44362</v>
      </c>
      <c r="D449" s="15"/>
    </row>
    <row r="450" spans="1:4" s="9" customFormat="1" ht="13.5">
      <c r="A450" s="16" t="s">
        <v>485</v>
      </c>
      <c r="B450" s="4">
        <v>8000</v>
      </c>
      <c r="C450" s="66">
        <v>44362</v>
      </c>
      <c r="D450" s="15"/>
    </row>
    <row r="451" spans="1:4" s="9" customFormat="1" ht="13.5">
      <c r="A451" s="16" t="s">
        <v>491</v>
      </c>
      <c r="B451" s="4">
        <v>2250</v>
      </c>
      <c r="C451" s="66">
        <v>44368</v>
      </c>
      <c r="D451" s="75" t="s">
        <v>493</v>
      </c>
    </row>
    <row r="452" spans="1:4" s="9" customFormat="1" ht="13.5">
      <c r="A452" s="16" t="s">
        <v>492</v>
      </c>
      <c r="B452" s="4">
        <v>400</v>
      </c>
      <c r="C452" s="66">
        <v>44368</v>
      </c>
      <c r="D452" s="75" t="s">
        <v>494</v>
      </c>
    </row>
    <row r="453" spans="1:4" s="9" customFormat="1" ht="13.5">
      <c r="A453" s="16" t="s">
        <v>411</v>
      </c>
      <c r="B453" s="4">
        <v>1000</v>
      </c>
      <c r="C453" s="66">
        <v>44369</v>
      </c>
      <c r="D453" s="2"/>
    </row>
    <row r="454" spans="1:4" s="9" customFormat="1" ht="13.5">
      <c r="A454" s="16" t="s">
        <v>283</v>
      </c>
      <c r="B454" s="4">
        <v>10500</v>
      </c>
      <c r="C454" s="66">
        <v>44369</v>
      </c>
      <c r="D454" s="2"/>
    </row>
    <row r="455" spans="1:4" s="9" customFormat="1" ht="13.5">
      <c r="A455" s="16" t="s">
        <v>411</v>
      </c>
      <c r="B455" s="4">
        <v>1200</v>
      </c>
      <c r="C455" s="66">
        <v>44369</v>
      </c>
      <c r="D455" s="2"/>
    </row>
    <row r="456" spans="1:4" s="9" customFormat="1" ht="13.5">
      <c r="A456" s="16" t="s">
        <v>194</v>
      </c>
      <c r="B456" s="4">
        <v>10500</v>
      </c>
      <c r="C456" s="66">
        <v>44369</v>
      </c>
      <c r="D456" s="2"/>
    </row>
    <row r="457" spans="1:4" s="9" customFormat="1" ht="13.5">
      <c r="A457" s="16" t="s">
        <v>521</v>
      </c>
      <c r="B457" s="4">
        <v>6000</v>
      </c>
      <c r="C457" s="66">
        <v>44369</v>
      </c>
      <c r="D457" s="2"/>
    </row>
    <row r="458" spans="1:4" s="9" customFormat="1" ht="13.5">
      <c r="A458" s="16" t="s">
        <v>522</v>
      </c>
      <c r="B458" s="4">
        <v>12150</v>
      </c>
      <c r="C458" s="66">
        <v>44369</v>
      </c>
      <c r="D458" s="2"/>
    </row>
    <row r="459" spans="1:4" s="9" customFormat="1" ht="13.5">
      <c r="A459" s="16" t="s">
        <v>534</v>
      </c>
      <c r="B459" s="4">
        <v>3000</v>
      </c>
      <c r="C459" s="66">
        <v>44376</v>
      </c>
      <c r="D459" s="2"/>
    </row>
    <row r="460" spans="1:4" s="9" customFormat="1" ht="13.5">
      <c r="A460" s="16" t="s">
        <v>535</v>
      </c>
      <c r="B460" s="4">
        <v>60000</v>
      </c>
      <c r="C460" s="66">
        <v>44376</v>
      </c>
      <c r="D460" s="2"/>
    </row>
    <row r="461" spans="1:4" s="9" customFormat="1" ht="13.5">
      <c r="A461" s="16" t="s">
        <v>536</v>
      </c>
      <c r="B461" s="4">
        <v>6000</v>
      </c>
      <c r="C461" s="66">
        <v>44376</v>
      </c>
      <c r="D461" s="2"/>
    </row>
    <row r="462" spans="1:4" s="9" customFormat="1" ht="13.5">
      <c r="A462" s="16" t="s">
        <v>551</v>
      </c>
      <c r="B462" s="4">
        <v>1500</v>
      </c>
      <c r="C462" s="66">
        <v>44391</v>
      </c>
      <c r="D462" s="2"/>
    </row>
    <row r="463" spans="1:4" s="9" customFormat="1" ht="13.5">
      <c r="A463" s="16" t="s">
        <v>226</v>
      </c>
      <c r="B463" s="4">
        <v>1500</v>
      </c>
      <c r="C463" s="66">
        <v>44390</v>
      </c>
      <c r="D463" s="2"/>
    </row>
    <row r="464" spans="1:4" s="9" customFormat="1" ht="13.5">
      <c r="A464" s="16" t="s">
        <v>552</v>
      </c>
      <c r="B464" s="4">
        <v>600</v>
      </c>
      <c r="C464" s="66">
        <v>44390</v>
      </c>
      <c r="D464" s="2"/>
    </row>
    <row r="465" spans="1:4" s="9" customFormat="1" ht="13.5">
      <c r="A465" s="16" t="s">
        <v>554</v>
      </c>
      <c r="B465" s="4">
        <v>1500</v>
      </c>
      <c r="C465" s="66">
        <v>44390</v>
      </c>
      <c r="D465" s="2"/>
    </row>
    <row r="466" spans="1:4" s="9" customFormat="1" ht="13.5">
      <c r="A466" s="16" t="s">
        <v>555</v>
      </c>
      <c r="B466" s="4">
        <v>5000</v>
      </c>
      <c r="C466" s="66">
        <v>44390</v>
      </c>
      <c r="D466" s="2"/>
    </row>
    <row r="467" spans="1:4" s="9" customFormat="1" ht="13.5">
      <c r="A467" s="16" t="s">
        <v>636</v>
      </c>
      <c r="B467" s="4">
        <v>400</v>
      </c>
      <c r="C467" s="66">
        <v>44397</v>
      </c>
      <c r="D467" s="2"/>
    </row>
    <row r="468" spans="1:4" s="9" customFormat="1" ht="13.5">
      <c r="A468" s="16" t="s">
        <v>642</v>
      </c>
      <c r="B468" s="4">
        <v>400</v>
      </c>
      <c r="C468" s="66">
        <v>44397</v>
      </c>
      <c r="D468" s="2"/>
    </row>
    <row r="469" spans="1:4" s="9" customFormat="1" ht="13.5">
      <c r="A469" s="16" t="s">
        <v>370</v>
      </c>
      <c r="B469" s="4">
        <v>1000</v>
      </c>
      <c r="C469" s="66">
        <v>44397</v>
      </c>
      <c r="D469" s="2"/>
    </row>
    <row r="470" spans="1:4" s="9" customFormat="1" ht="13.5">
      <c r="A470" s="16" t="s">
        <v>637</v>
      </c>
      <c r="B470" s="4">
        <v>1000</v>
      </c>
      <c r="C470" s="66">
        <v>44397</v>
      </c>
      <c r="D470" s="2"/>
    </row>
    <row r="471" spans="1:4" s="9" customFormat="1" ht="13.5">
      <c r="A471" s="16" t="s">
        <v>638</v>
      </c>
      <c r="B471" s="4">
        <v>200</v>
      </c>
      <c r="C471" s="66">
        <v>44397</v>
      </c>
      <c r="D471" s="2"/>
    </row>
    <row r="472" spans="1:4" s="9" customFormat="1" ht="13.5">
      <c r="A472" s="16" t="s">
        <v>116</v>
      </c>
      <c r="B472" s="4">
        <v>400</v>
      </c>
      <c r="C472" s="66">
        <v>44397</v>
      </c>
      <c r="D472" s="2"/>
    </row>
    <row r="473" spans="1:4" s="9" customFormat="1" ht="13.5">
      <c r="A473" s="16" t="s">
        <v>639</v>
      </c>
      <c r="B473" s="4">
        <v>200</v>
      </c>
      <c r="C473" s="66">
        <v>44397</v>
      </c>
      <c r="D473" s="2"/>
    </row>
    <row r="474" spans="1:4" s="9" customFormat="1" ht="13.5">
      <c r="A474" s="16" t="s">
        <v>646</v>
      </c>
      <c r="B474" s="4">
        <v>200</v>
      </c>
      <c r="C474" s="66">
        <v>44405</v>
      </c>
      <c r="D474" s="2"/>
    </row>
    <row r="475" spans="1:4" s="9" customFormat="1" ht="13.5">
      <c r="A475" s="16" t="s">
        <v>647</v>
      </c>
      <c r="B475" s="4">
        <v>1000</v>
      </c>
      <c r="C475" s="66">
        <v>44405</v>
      </c>
      <c r="D475" s="2"/>
    </row>
    <row r="476" spans="1:4" s="9" customFormat="1" ht="13.5">
      <c r="A476" s="2" t="s">
        <v>194</v>
      </c>
      <c r="B476" s="4">
        <v>12000</v>
      </c>
      <c r="C476" s="70">
        <v>44410</v>
      </c>
      <c r="D476" s="2"/>
    </row>
    <row r="477" spans="1:4" s="9" customFormat="1" ht="13.5">
      <c r="A477" s="32" t="s">
        <v>725</v>
      </c>
      <c r="B477" s="28">
        <v>3000</v>
      </c>
      <c r="C477" s="64">
        <v>44425</v>
      </c>
      <c r="D477" s="2"/>
    </row>
    <row r="478" spans="1:4" s="9" customFormat="1" ht="13.5">
      <c r="A478" s="32" t="s">
        <v>726</v>
      </c>
      <c r="B478" s="28">
        <v>1500</v>
      </c>
      <c r="C478" s="64">
        <v>44425</v>
      </c>
      <c r="D478" s="2"/>
    </row>
    <row r="479" spans="1:4" s="9" customFormat="1" ht="13.5">
      <c r="A479" s="32" t="s">
        <v>727</v>
      </c>
      <c r="B479" s="28">
        <v>2000</v>
      </c>
      <c r="C479" s="64">
        <v>44425</v>
      </c>
      <c r="D479" s="2"/>
    </row>
    <row r="480" spans="1:4" s="9" customFormat="1" ht="13.5">
      <c r="A480" s="32" t="s">
        <v>728</v>
      </c>
      <c r="B480" s="28">
        <v>2000</v>
      </c>
      <c r="C480" s="64">
        <v>44425</v>
      </c>
      <c r="D480" s="2"/>
    </row>
    <row r="481" spans="1:4" s="9" customFormat="1" ht="13.5">
      <c r="A481" s="32" t="s">
        <v>411</v>
      </c>
      <c r="B481" s="28">
        <v>500</v>
      </c>
      <c r="C481" s="64">
        <v>44425</v>
      </c>
      <c r="D481" s="2"/>
    </row>
    <row r="482" spans="1:4" s="9" customFormat="1" ht="13.5">
      <c r="A482" s="32" t="s">
        <v>729</v>
      </c>
      <c r="B482" s="28">
        <v>15000</v>
      </c>
      <c r="C482" s="64">
        <v>44425</v>
      </c>
      <c r="D482" s="2"/>
    </row>
    <row r="483" spans="1:4" s="9" customFormat="1" ht="13.5">
      <c r="A483" s="32" t="s">
        <v>310</v>
      </c>
      <c r="B483" s="28">
        <v>300</v>
      </c>
      <c r="C483" s="64">
        <v>44425</v>
      </c>
      <c r="D483" s="2"/>
    </row>
    <row r="484" spans="1:4" s="9" customFormat="1" ht="13.5">
      <c r="A484" s="32" t="s">
        <v>742</v>
      </c>
      <c r="B484" s="28">
        <v>300</v>
      </c>
      <c r="C484" s="64">
        <v>44433</v>
      </c>
      <c r="D484" s="2"/>
    </row>
    <row r="485" spans="1:4" s="9" customFormat="1" ht="13.5">
      <c r="A485" s="32" t="s">
        <v>753</v>
      </c>
      <c r="B485" s="28">
        <v>39000</v>
      </c>
      <c r="C485" s="64">
        <v>44440</v>
      </c>
      <c r="D485" s="2"/>
    </row>
    <row r="486" spans="1:4" s="9" customFormat="1" ht="13.5">
      <c r="A486" s="32" t="s">
        <v>754</v>
      </c>
      <c r="B486" s="28">
        <v>20000</v>
      </c>
      <c r="C486" s="64">
        <v>44440</v>
      </c>
      <c r="D486" s="2"/>
    </row>
    <row r="487" spans="1:4" s="9" customFormat="1" ht="13.5">
      <c r="A487" s="32" t="s">
        <v>759</v>
      </c>
      <c r="B487" s="28">
        <v>7500</v>
      </c>
      <c r="C487" s="64">
        <v>44445</v>
      </c>
      <c r="D487" s="2"/>
    </row>
    <row r="488" spans="1:4" s="9" customFormat="1" ht="13.5">
      <c r="A488" s="32" t="s">
        <v>760</v>
      </c>
      <c r="B488" s="28">
        <v>15000</v>
      </c>
      <c r="C488" s="64">
        <v>44445</v>
      </c>
      <c r="D488" s="2"/>
    </row>
    <row r="489" spans="1:4" s="9" customFormat="1" ht="13.5">
      <c r="A489" s="32" t="s">
        <v>761</v>
      </c>
      <c r="B489" s="28">
        <v>5000</v>
      </c>
      <c r="C489" s="64">
        <v>44445</v>
      </c>
      <c r="D489" s="2"/>
    </row>
    <row r="490" spans="1:4" s="9" customFormat="1" ht="13.5">
      <c r="A490" s="32" t="s">
        <v>769</v>
      </c>
      <c r="B490" s="28">
        <v>8000</v>
      </c>
      <c r="C490" s="64">
        <v>44453</v>
      </c>
      <c r="D490" s="2"/>
    </row>
    <row r="491" spans="1:4" s="9" customFormat="1" ht="13.5">
      <c r="A491" s="32" t="s">
        <v>365</v>
      </c>
      <c r="B491" s="28">
        <v>4000</v>
      </c>
      <c r="C491" s="64">
        <v>44453</v>
      </c>
      <c r="D491" s="2"/>
    </row>
    <row r="492" spans="1:4" s="9" customFormat="1" ht="13.5">
      <c r="A492" s="32" t="s">
        <v>421</v>
      </c>
      <c r="B492" s="28">
        <v>6000</v>
      </c>
      <c r="C492" s="64">
        <v>44453</v>
      </c>
      <c r="D492" s="2"/>
    </row>
    <row r="493" spans="1:4" s="9" customFormat="1" ht="13.5">
      <c r="A493" s="32" t="s">
        <v>770</v>
      </c>
      <c r="B493" s="28">
        <v>7500</v>
      </c>
      <c r="C493" s="64">
        <v>44453</v>
      </c>
      <c r="D493" s="2"/>
    </row>
    <row r="494" spans="1:4" s="9" customFormat="1" ht="13.5">
      <c r="A494" s="32" t="s">
        <v>771</v>
      </c>
      <c r="B494" s="28">
        <v>1500</v>
      </c>
      <c r="C494" s="64">
        <v>44453</v>
      </c>
      <c r="D494" s="2"/>
    </row>
    <row r="495" spans="1:4" s="9" customFormat="1" ht="13.5">
      <c r="A495" s="32" t="s">
        <v>325</v>
      </c>
      <c r="B495" s="28">
        <v>1500</v>
      </c>
      <c r="C495" s="64">
        <v>44453</v>
      </c>
      <c r="D495" s="2"/>
    </row>
    <row r="496" spans="1:4" s="9" customFormat="1" ht="13.5">
      <c r="A496" s="32" t="s">
        <v>551</v>
      </c>
      <c r="B496" s="28">
        <v>2500</v>
      </c>
      <c r="C496" s="64">
        <v>44453</v>
      </c>
      <c r="D496" s="2"/>
    </row>
    <row r="497" spans="1:4" s="9" customFormat="1" ht="13.5">
      <c r="A497" s="32" t="s">
        <v>781</v>
      </c>
      <c r="B497" s="28">
        <v>1500</v>
      </c>
      <c r="C497" s="64">
        <v>44461</v>
      </c>
      <c r="D497" s="2"/>
    </row>
    <row r="498" spans="1:4" s="9" customFormat="1" ht="13.5">
      <c r="A498" s="32" t="s">
        <v>782</v>
      </c>
      <c r="B498" s="28">
        <v>1000</v>
      </c>
      <c r="C498" s="64">
        <v>44461</v>
      </c>
      <c r="D498" s="2"/>
    </row>
    <row r="499" spans="1:4" s="9" customFormat="1" ht="13.5">
      <c r="A499" s="32" t="s">
        <v>497</v>
      </c>
      <c r="B499" s="28">
        <v>1500</v>
      </c>
      <c r="C499" s="64">
        <v>44461</v>
      </c>
      <c r="D499" s="2"/>
    </row>
    <row r="500" spans="1:4" s="9" customFormat="1" ht="13.5">
      <c r="A500" s="32" t="s">
        <v>783</v>
      </c>
      <c r="B500" s="28">
        <v>750</v>
      </c>
      <c r="C500" s="64">
        <v>44461</v>
      </c>
      <c r="D500" s="2"/>
    </row>
    <row r="501" spans="1:4" s="9" customFormat="1" ht="13.5">
      <c r="A501" s="32" t="s">
        <v>807</v>
      </c>
      <c r="B501" s="28">
        <v>5000</v>
      </c>
      <c r="C501" s="64">
        <v>44467</v>
      </c>
      <c r="D501" s="2"/>
    </row>
    <row r="502" spans="1:4" s="9" customFormat="1" ht="13.5">
      <c r="A502" s="32" t="s">
        <v>808</v>
      </c>
      <c r="B502" s="28">
        <v>15000</v>
      </c>
      <c r="C502" s="64">
        <v>44467</v>
      </c>
      <c r="D502" s="2"/>
    </row>
    <row r="503" spans="1:4" s="9" customFormat="1" ht="13.5">
      <c r="A503" s="32" t="s">
        <v>294</v>
      </c>
      <c r="B503" s="28">
        <v>1500</v>
      </c>
      <c r="C503" s="64">
        <v>44467</v>
      </c>
      <c r="D503" s="2"/>
    </row>
    <row r="504" spans="1:4" s="9" customFormat="1" ht="13.5">
      <c r="A504" s="32" t="s">
        <v>190</v>
      </c>
      <c r="B504" s="28">
        <v>10000</v>
      </c>
      <c r="C504" s="64">
        <v>44467</v>
      </c>
      <c r="D504" s="2"/>
    </row>
    <row r="505" spans="1:4" s="9" customFormat="1" ht="13.5">
      <c r="A505" s="32" t="s">
        <v>205</v>
      </c>
      <c r="B505" s="28">
        <v>15000</v>
      </c>
      <c r="C505" s="64">
        <v>44467</v>
      </c>
      <c r="D505" s="2"/>
    </row>
    <row r="506" spans="1:4" s="9" customFormat="1" ht="13.5">
      <c r="A506" s="32" t="s">
        <v>809</v>
      </c>
      <c r="B506" s="28">
        <v>1500</v>
      </c>
      <c r="C506" s="64">
        <v>44467</v>
      </c>
      <c r="D506" s="2"/>
    </row>
    <row r="507" spans="1:4" s="9" customFormat="1" ht="13.5">
      <c r="A507" s="32" t="s">
        <v>497</v>
      </c>
      <c r="B507" s="142">
        <v>410.24</v>
      </c>
      <c r="C507" s="64">
        <v>44467</v>
      </c>
      <c r="D507" s="2"/>
    </row>
    <row r="508" spans="1:4" s="9" customFormat="1" ht="13.5">
      <c r="A508" s="32" t="s">
        <v>828</v>
      </c>
      <c r="B508" s="28">
        <v>400</v>
      </c>
      <c r="C508" s="64">
        <v>44475</v>
      </c>
      <c r="D508" s="2"/>
    </row>
    <row r="509" spans="1:4" s="9" customFormat="1" ht="13.5">
      <c r="A509" s="32" t="s">
        <v>375</v>
      </c>
      <c r="B509" s="28">
        <v>200</v>
      </c>
      <c r="C509" s="64">
        <v>44475</v>
      </c>
      <c r="D509" s="2"/>
    </row>
    <row r="510" spans="1:4" s="9" customFormat="1" ht="13.5">
      <c r="A510" s="32" t="s">
        <v>829</v>
      </c>
      <c r="B510" s="28">
        <v>400</v>
      </c>
      <c r="C510" s="64">
        <v>44475</v>
      </c>
      <c r="D510" s="2"/>
    </row>
    <row r="511" spans="1:4" s="9" customFormat="1" ht="13.5">
      <c r="A511" s="32" t="s">
        <v>116</v>
      </c>
      <c r="B511" s="28">
        <v>400</v>
      </c>
      <c r="C511" s="64">
        <v>44475</v>
      </c>
      <c r="D511" s="2"/>
    </row>
    <row r="512" spans="1:4" s="9" customFormat="1" ht="13.5">
      <c r="A512" s="32" t="s">
        <v>863</v>
      </c>
      <c r="B512" s="28">
        <v>1000</v>
      </c>
      <c r="C512" s="64">
        <v>44482</v>
      </c>
      <c r="D512" s="2"/>
    </row>
    <row r="513" spans="1:4" s="9" customFormat="1" ht="13.5">
      <c r="A513" s="32" t="s">
        <v>864</v>
      </c>
      <c r="B513" s="28">
        <v>400</v>
      </c>
      <c r="C513" s="64">
        <v>44482</v>
      </c>
      <c r="D513" s="2"/>
    </row>
    <row r="514" spans="1:4" s="9" customFormat="1" ht="13.5">
      <c r="A514" s="32" t="s">
        <v>283</v>
      </c>
      <c r="B514" s="28">
        <v>1600</v>
      </c>
      <c r="C514" s="64">
        <v>44482</v>
      </c>
      <c r="D514" s="2"/>
    </row>
    <row r="515" spans="1:4" s="9" customFormat="1" ht="13.5">
      <c r="A515" s="32" t="s">
        <v>865</v>
      </c>
      <c r="B515" s="28">
        <v>1600</v>
      </c>
      <c r="C515" s="64">
        <v>44482</v>
      </c>
      <c r="D515" s="2"/>
    </row>
    <row r="516" spans="1:4" s="9" customFormat="1" ht="13.5">
      <c r="A516" s="32" t="s">
        <v>866</v>
      </c>
      <c r="B516" s="28">
        <v>400</v>
      </c>
      <c r="C516" s="64">
        <v>44482</v>
      </c>
      <c r="D516" s="2"/>
    </row>
    <row r="517" spans="1:4" s="9" customFormat="1" ht="13.5">
      <c r="A517" s="32" t="s">
        <v>411</v>
      </c>
      <c r="B517" s="28">
        <v>250</v>
      </c>
      <c r="C517" s="64">
        <v>44482</v>
      </c>
      <c r="D517" s="2"/>
    </row>
    <row r="518" spans="1:4" s="9" customFormat="1" ht="13.5">
      <c r="A518" s="32" t="s">
        <v>871</v>
      </c>
      <c r="B518" s="28">
        <v>7500</v>
      </c>
      <c r="C518" s="64">
        <v>44488</v>
      </c>
      <c r="D518" s="2"/>
    </row>
    <row r="519" spans="1:4" s="9" customFormat="1" ht="13.5">
      <c r="A519" s="32" t="s">
        <v>872</v>
      </c>
      <c r="B519" s="28">
        <v>7500</v>
      </c>
      <c r="C519" s="64">
        <v>44488</v>
      </c>
      <c r="D519" s="2"/>
    </row>
    <row r="520" spans="1:4" s="9" customFormat="1" ht="13.5">
      <c r="A520" s="32" t="s">
        <v>873</v>
      </c>
      <c r="B520" s="28">
        <v>15000</v>
      </c>
      <c r="C520" s="64">
        <v>44488</v>
      </c>
      <c r="D520" s="2" t="s">
        <v>875</v>
      </c>
    </row>
    <row r="521" spans="1:4" s="9" customFormat="1" ht="13.5">
      <c r="A521" s="32" t="s">
        <v>372</v>
      </c>
      <c r="B521" s="28">
        <v>22500</v>
      </c>
      <c r="C521" s="64">
        <v>44495</v>
      </c>
      <c r="D521" s="75" t="s">
        <v>900</v>
      </c>
    </row>
    <row r="522" spans="1:4" s="9" customFormat="1" ht="13.5">
      <c r="A522" s="32" t="s">
        <v>194</v>
      </c>
      <c r="B522" s="28">
        <v>10500</v>
      </c>
      <c r="C522" s="64">
        <v>44495</v>
      </c>
      <c r="D522" s="2" t="s">
        <v>892</v>
      </c>
    </row>
    <row r="523" spans="1:4" s="9" customFormat="1" ht="13.5">
      <c r="A523" s="32" t="s">
        <v>893</v>
      </c>
      <c r="B523" s="28">
        <v>7500</v>
      </c>
      <c r="C523" s="64">
        <v>44495</v>
      </c>
      <c r="D523" s="2"/>
    </row>
    <row r="524" spans="1:4" s="9" customFormat="1" ht="13.5">
      <c r="A524" s="32" t="s">
        <v>554</v>
      </c>
      <c r="B524" s="28">
        <v>15000</v>
      </c>
      <c r="C524" s="64">
        <v>44495</v>
      </c>
      <c r="D524" s="2" t="s">
        <v>902</v>
      </c>
    </row>
    <row r="525" spans="1:4" s="9" customFormat="1" ht="13.5">
      <c r="A525" s="32" t="s">
        <v>760</v>
      </c>
      <c r="B525" s="28">
        <v>18000</v>
      </c>
      <c r="C525" s="64">
        <v>44495</v>
      </c>
      <c r="D525" s="2"/>
    </row>
    <row r="526" spans="1:4" s="9" customFormat="1" ht="13.5">
      <c r="A526" s="32" t="s">
        <v>421</v>
      </c>
      <c r="B526" s="28">
        <v>15000</v>
      </c>
      <c r="C526" s="64">
        <v>44495</v>
      </c>
      <c r="D526" s="2"/>
    </row>
    <row r="527" spans="1:4" s="9" customFormat="1" ht="13.5">
      <c r="A527" s="32" t="s">
        <v>904</v>
      </c>
      <c r="B527" s="28">
        <v>800</v>
      </c>
      <c r="C527" s="64">
        <v>44496</v>
      </c>
      <c r="D527" s="2"/>
    </row>
    <row r="528" spans="1:4" s="9" customFormat="1" ht="13.5">
      <c r="A528" s="32" t="s">
        <v>323</v>
      </c>
      <c r="B528" s="28">
        <v>3999</v>
      </c>
      <c r="C528" s="64">
        <v>44496</v>
      </c>
      <c r="D528" s="2"/>
    </row>
    <row r="529" spans="1:4" s="9" customFormat="1" ht="13.5">
      <c r="A529" s="32" t="s">
        <v>365</v>
      </c>
      <c r="B529" s="28">
        <v>3000</v>
      </c>
      <c r="C529" s="64">
        <v>44496</v>
      </c>
      <c r="D529" s="2"/>
    </row>
    <row r="530" spans="1:4" s="9" customFormat="1" ht="13.5">
      <c r="A530" s="32" t="s">
        <v>905</v>
      </c>
      <c r="B530" s="28">
        <v>3000</v>
      </c>
      <c r="C530" s="64">
        <v>44496</v>
      </c>
      <c r="D530" s="2"/>
    </row>
    <row r="531" spans="1:4" s="9" customFormat="1" ht="13.5">
      <c r="A531" s="32" t="s">
        <v>250</v>
      </c>
      <c r="B531" s="28">
        <v>6000</v>
      </c>
      <c r="C531" s="64">
        <v>44496</v>
      </c>
      <c r="D531" s="2"/>
    </row>
    <row r="532" spans="1:4" s="9" customFormat="1" ht="13.5">
      <c r="A532" s="32" t="s">
        <v>248</v>
      </c>
      <c r="B532" s="28">
        <v>1500</v>
      </c>
      <c r="C532" s="64">
        <v>44496</v>
      </c>
      <c r="D532" s="2"/>
    </row>
    <row r="533" spans="1:4" s="9" customFormat="1" ht="13.5">
      <c r="A533" s="32" t="s">
        <v>906</v>
      </c>
      <c r="B533" s="28">
        <v>400</v>
      </c>
      <c r="C533" s="64">
        <v>44496</v>
      </c>
      <c r="D533" s="2"/>
    </row>
    <row r="534" spans="1:4" s="9" customFormat="1" ht="13.5">
      <c r="A534" s="32" t="s">
        <v>190</v>
      </c>
      <c r="B534" s="28">
        <v>400</v>
      </c>
      <c r="C534" s="64"/>
      <c r="D534" s="2"/>
    </row>
    <row r="535" spans="1:4" s="9" customFormat="1" ht="13.5">
      <c r="A535" s="32" t="s">
        <v>303</v>
      </c>
      <c r="B535" s="28">
        <v>250</v>
      </c>
      <c r="C535" s="64">
        <v>44502</v>
      </c>
      <c r="D535" s="2"/>
    </row>
    <row r="536" spans="1:4" s="9" customFormat="1" ht="13.5">
      <c r="A536" s="32" t="s">
        <v>451</v>
      </c>
      <c r="B536" s="28">
        <v>1500</v>
      </c>
      <c r="C536" s="64">
        <v>44510</v>
      </c>
      <c r="D536" s="2"/>
    </row>
    <row r="537" spans="1:4" s="9" customFormat="1" ht="13.5">
      <c r="A537" s="32" t="s">
        <v>1037</v>
      </c>
      <c r="B537" s="28">
        <v>1000</v>
      </c>
      <c r="C537" s="64">
        <v>44510</v>
      </c>
      <c r="D537" s="2"/>
    </row>
    <row r="538" spans="1:4" s="9" customFormat="1" ht="13.5">
      <c r="A538" s="32" t="s">
        <v>186</v>
      </c>
      <c r="B538" s="28">
        <v>12000</v>
      </c>
      <c r="C538" s="64">
        <v>44510</v>
      </c>
      <c r="D538" s="2"/>
    </row>
    <row r="539" spans="1:4" s="9" customFormat="1" ht="13.5">
      <c r="A539" s="32" t="s">
        <v>188</v>
      </c>
      <c r="B539" s="28">
        <v>9000</v>
      </c>
      <c r="C539" s="64">
        <v>44510</v>
      </c>
      <c r="D539" s="2"/>
    </row>
    <row r="540" spans="1:4" s="9" customFormat="1" ht="13.5">
      <c r="A540" s="32" t="s">
        <v>1038</v>
      </c>
      <c r="B540" s="28">
        <v>11000</v>
      </c>
      <c r="C540" s="64">
        <v>44510</v>
      </c>
      <c r="D540" s="2"/>
    </row>
    <row r="541" spans="1:4" s="9" customFormat="1" ht="13.5">
      <c r="A541" s="32" t="s">
        <v>323</v>
      </c>
      <c r="B541" s="28">
        <v>7500</v>
      </c>
      <c r="C541" s="64">
        <v>44510</v>
      </c>
      <c r="D541" s="2"/>
    </row>
    <row r="542" spans="1:4" s="9" customFormat="1" ht="13.5">
      <c r="A542" s="32" t="s">
        <v>1039</v>
      </c>
      <c r="B542" s="28">
        <v>5000</v>
      </c>
      <c r="C542" s="64">
        <v>44510</v>
      </c>
      <c r="D542" s="2"/>
    </row>
    <row r="543" spans="1:4" s="9" customFormat="1" ht="13.5">
      <c r="A543" s="32" t="s">
        <v>975</v>
      </c>
      <c r="B543" s="28">
        <v>3000</v>
      </c>
      <c r="C543" s="64">
        <v>44510</v>
      </c>
      <c r="D543" s="2"/>
    </row>
    <row r="544" spans="1:4" s="9" customFormat="1" ht="13.5">
      <c r="A544" s="32" t="s">
        <v>804</v>
      </c>
      <c r="B544" s="28">
        <v>5000</v>
      </c>
      <c r="C544" s="64">
        <v>44510</v>
      </c>
      <c r="D544" s="2"/>
    </row>
    <row r="545" spans="1:4" s="9" customFormat="1" ht="13.5">
      <c r="A545" s="32" t="s">
        <v>248</v>
      </c>
      <c r="B545" s="28">
        <v>1500</v>
      </c>
      <c r="C545" s="64">
        <v>44510</v>
      </c>
      <c r="D545" s="2"/>
    </row>
    <row r="546" spans="1:4" s="9" customFormat="1" ht="13.5">
      <c r="A546" s="32" t="s">
        <v>421</v>
      </c>
      <c r="B546" s="28">
        <v>400</v>
      </c>
      <c r="C546" s="64">
        <v>44510</v>
      </c>
      <c r="D546" s="2"/>
    </row>
    <row r="547" spans="1:4" s="9" customFormat="1" ht="13.5">
      <c r="A547" s="32" t="s">
        <v>1040</v>
      </c>
      <c r="B547" s="28">
        <v>8000</v>
      </c>
      <c r="C547" s="64">
        <v>44510</v>
      </c>
      <c r="D547" s="2"/>
    </row>
    <row r="548" spans="1:4" s="9" customFormat="1" ht="13.5">
      <c r="A548" s="32" t="s">
        <v>68</v>
      </c>
      <c r="B548" s="28">
        <v>6000</v>
      </c>
      <c r="C548" s="64">
        <v>44510</v>
      </c>
      <c r="D548" s="2"/>
    </row>
    <row r="549" spans="1:4" s="9" customFormat="1" ht="13.5">
      <c r="A549" s="32" t="s">
        <v>1041</v>
      </c>
      <c r="B549" s="28">
        <v>3000</v>
      </c>
      <c r="C549" s="64">
        <v>44510</v>
      </c>
      <c r="D549" s="2"/>
    </row>
    <row r="550" spans="1:4" s="9" customFormat="1" ht="13.5">
      <c r="A550" s="32" t="s">
        <v>1042</v>
      </c>
      <c r="B550" s="28">
        <v>11000</v>
      </c>
      <c r="C550" s="64">
        <v>44510</v>
      </c>
      <c r="D550" s="2"/>
    </row>
    <row r="551" spans="1:4" s="9" customFormat="1" ht="13.5">
      <c r="A551" s="32" t="s">
        <v>421</v>
      </c>
      <c r="B551" s="28">
        <v>7500</v>
      </c>
      <c r="C551" s="64">
        <v>44510</v>
      </c>
      <c r="D551" s="2"/>
    </row>
    <row r="552" spans="1:4" s="9" customFormat="1" ht="13.5">
      <c r="A552" s="32" t="s">
        <v>1043</v>
      </c>
      <c r="B552" s="28">
        <v>8000</v>
      </c>
      <c r="C552" s="64">
        <v>44510</v>
      </c>
      <c r="D552" s="2"/>
    </row>
    <row r="553" spans="1:4" s="9" customFormat="1" ht="13.5">
      <c r="A553" s="32" t="s">
        <v>1044</v>
      </c>
      <c r="B553" s="28">
        <v>8000</v>
      </c>
      <c r="C553" s="64">
        <v>44510</v>
      </c>
      <c r="D553" s="2"/>
    </row>
    <row r="554" spans="1:4" s="9" customFormat="1" ht="13.5">
      <c r="A554" s="32" t="s">
        <v>1045</v>
      </c>
      <c r="B554" s="28">
        <v>250</v>
      </c>
      <c r="C554" s="64"/>
      <c r="D554" s="2"/>
    </row>
    <row r="555" spans="1:4" s="9" customFormat="1" ht="13.5">
      <c r="A555" s="366" t="s">
        <v>1054</v>
      </c>
      <c r="B555" s="364">
        <v>4000</v>
      </c>
      <c r="C555" s="365">
        <v>44516</v>
      </c>
      <c r="D555" s="2"/>
    </row>
    <row r="556" spans="1:4" s="9" customFormat="1" ht="13.5">
      <c r="A556" s="366" t="s">
        <v>1055</v>
      </c>
      <c r="B556" s="364">
        <v>520</v>
      </c>
      <c r="C556" s="365">
        <v>44516</v>
      </c>
      <c r="D556" s="2"/>
    </row>
    <row r="557" spans="1:4" s="9" customFormat="1" ht="13.5">
      <c r="A557" s="366" t="s">
        <v>365</v>
      </c>
      <c r="B557" s="364">
        <v>60000</v>
      </c>
      <c r="C557" s="365">
        <v>44516</v>
      </c>
      <c r="D557" s="367" t="s">
        <v>1059</v>
      </c>
    </row>
    <row r="558" spans="1:4" s="9" customFormat="1" ht="13.5">
      <c r="A558" s="366" t="s">
        <v>1056</v>
      </c>
      <c r="B558" s="364">
        <v>400</v>
      </c>
      <c r="C558" s="365">
        <v>44516</v>
      </c>
      <c r="D558" s="2"/>
    </row>
    <row r="559" spans="1:4" s="9" customFormat="1" ht="13.5">
      <c r="A559" s="366" t="s">
        <v>1057</v>
      </c>
      <c r="B559" s="364">
        <v>500</v>
      </c>
      <c r="C559" s="365">
        <v>44516</v>
      </c>
      <c r="D559" s="2"/>
    </row>
    <row r="560" spans="1:4" s="9" customFormat="1" ht="13.5">
      <c r="A560" s="366" t="s">
        <v>421</v>
      </c>
      <c r="B560" s="364">
        <v>27000</v>
      </c>
      <c r="C560" s="365">
        <v>44516</v>
      </c>
      <c r="D560" s="2"/>
    </row>
    <row r="561" spans="1:4" s="9" customFormat="1" ht="13.5">
      <c r="A561" s="366" t="s">
        <v>303</v>
      </c>
      <c r="B561" s="364">
        <v>150</v>
      </c>
      <c r="C561" s="365">
        <v>44516</v>
      </c>
      <c r="D561" s="2"/>
    </row>
    <row r="562" spans="1:4" s="9" customFormat="1" ht="13.5">
      <c r="A562" s="366" t="s">
        <v>303</v>
      </c>
      <c r="B562" s="364">
        <v>200</v>
      </c>
      <c r="C562" s="365">
        <v>44516</v>
      </c>
      <c r="D562" s="2"/>
    </row>
    <row r="563" spans="1:4" s="9" customFormat="1" ht="13.5">
      <c r="A563" s="366" t="s">
        <v>125</v>
      </c>
      <c r="B563" s="364">
        <v>2000</v>
      </c>
      <c r="C563" s="365">
        <v>44516</v>
      </c>
      <c r="D563" s="2"/>
    </row>
    <row r="564" spans="1:4" s="9" customFormat="1" ht="13.5">
      <c r="A564" s="366" t="s">
        <v>760</v>
      </c>
      <c r="B564" s="364">
        <v>400</v>
      </c>
      <c r="C564" s="365">
        <v>44516</v>
      </c>
      <c r="D564" s="2"/>
    </row>
    <row r="565" spans="1:4" s="9" customFormat="1" ht="13.5">
      <c r="A565" s="366" t="s">
        <v>1058</v>
      </c>
      <c r="B565" s="364">
        <v>1250</v>
      </c>
      <c r="C565" s="365">
        <v>44516</v>
      </c>
      <c r="D565" s="2"/>
    </row>
    <row r="566" spans="1:4" s="9" customFormat="1" ht="13.5">
      <c r="A566" s="32"/>
      <c r="B566" s="28"/>
      <c r="C566" s="64"/>
      <c r="D566" s="2"/>
    </row>
    <row r="567" spans="1:4" s="9" customFormat="1" ht="13.5">
      <c r="A567" s="32"/>
      <c r="B567" s="28"/>
      <c r="C567" s="64"/>
      <c r="D567" s="2"/>
    </row>
    <row r="568" spans="1:4" s="9" customFormat="1" ht="13.5">
      <c r="A568" s="32"/>
      <c r="B568" s="28"/>
      <c r="C568" s="64"/>
      <c r="D568" s="2"/>
    </row>
    <row r="569" spans="1:4" s="9" customFormat="1" ht="13.5">
      <c r="A569" s="32"/>
      <c r="B569" s="28"/>
      <c r="C569" s="64"/>
      <c r="D569" s="2"/>
    </row>
    <row r="570" spans="1:4" s="9" customFormat="1" ht="13.5">
      <c r="A570" s="32"/>
      <c r="B570" s="28"/>
      <c r="C570" s="64"/>
      <c r="D570" s="2"/>
    </row>
    <row r="571" spans="1:4" s="9" customFormat="1" ht="13.5">
      <c r="A571" s="32"/>
      <c r="B571" s="28"/>
      <c r="C571" s="64"/>
      <c r="D571" s="2"/>
    </row>
    <row r="572" spans="1:4" s="9" customFormat="1" ht="13.5">
      <c r="A572" s="32"/>
      <c r="B572" s="28"/>
      <c r="C572" s="64"/>
      <c r="D572" s="2"/>
    </row>
    <row r="573" spans="1:4" s="9" customFormat="1" ht="13.5">
      <c r="A573" s="32"/>
      <c r="B573" s="28"/>
      <c r="C573" s="64"/>
      <c r="D573" s="2"/>
    </row>
    <row r="574" spans="1:4" s="9" customFormat="1" ht="13.5">
      <c r="A574" s="32"/>
      <c r="B574" s="28"/>
      <c r="C574" s="64"/>
      <c r="D574" s="2"/>
    </row>
    <row r="575" spans="1:4" ht="14.25" thickBot="1">
      <c r="A575" s="32"/>
      <c r="B575" s="31"/>
      <c r="C575" s="71"/>
      <c r="D575" s="15"/>
    </row>
    <row r="576" spans="1:4" ht="14.25" thickBot="1">
      <c r="A576" s="43" t="s">
        <v>15</v>
      </c>
      <c r="B576" s="42"/>
      <c r="C576" s="65"/>
      <c r="D576" s="15"/>
    </row>
    <row r="577" spans="1:4" ht="13.5">
      <c r="A577" s="26" t="s">
        <v>135</v>
      </c>
      <c r="B577" s="25">
        <v>500</v>
      </c>
      <c r="C577" s="67">
        <v>44243</v>
      </c>
      <c r="D577" s="15"/>
    </row>
    <row r="578" spans="1:4" ht="13.5">
      <c r="A578" s="2" t="s">
        <v>190</v>
      </c>
      <c r="B578" s="4">
        <v>5000</v>
      </c>
      <c r="C578" s="66">
        <v>44250</v>
      </c>
      <c r="D578" s="15"/>
    </row>
    <row r="579" spans="1:4" ht="13.5">
      <c r="A579" s="2" t="s">
        <v>319</v>
      </c>
      <c r="B579" s="4">
        <v>5000</v>
      </c>
      <c r="C579" s="66">
        <v>44264</v>
      </c>
      <c r="D579" s="15"/>
    </row>
    <row r="580" spans="1:4" s="9" customFormat="1" ht="13.5">
      <c r="A580" s="2" t="s">
        <v>88</v>
      </c>
      <c r="B580" s="4">
        <v>5000</v>
      </c>
      <c r="C580" s="66">
        <v>44284</v>
      </c>
      <c r="D580" s="2"/>
    </row>
    <row r="581" spans="1:4" ht="13.5">
      <c r="A581" s="3" t="s">
        <v>88</v>
      </c>
      <c r="B581" s="4">
        <v>5000</v>
      </c>
      <c r="C581" s="63">
        <v>44327</v>
      </c>
      <c r="D581" s="86"/>
    </row>
    <row r="582" spans="1:4" ht="13.5">
      <c r="A582" s="2" t="s">
        <v>88</v>
      </c>
      <c r="B582" s="4">
        <v>3000</v>
      </c>
      <c r="C582" s="66">
        <v>44334</v>
      </c>
      <c r="D582" s="15"/>
    </row>
    <row r="583" spans="1:4" ht="13.5">
      <c r="A583" s="2" t="s">
        <v>523</v>
      </c>
      <c r="B583" s="4">
        <v>5000</v>
      </c>
      <c r="C583" s="66">
        <v>44369</v>
      </c>
      <c r="D583" s="15" t="s">
        <v>533</v>
      </c>
    </row>
    <row r="584" spans="1:4" ht="13.5">
      <c r="A584" s="2" t="s">
        <v>524</v>
      </c>
      <c r="B584" s="4">
        <v>1000</v>
      </c>
      <c r="C584" s="66">
        <v>44369</v>
      </c>
      <c r="D584" s="15"/>
    </row>
    <row r="585" spans="1:4" s="9" customFormat="1" ht="13.5">
      <c r="A585" s="17" t="s">
        <v>525</v>
      </c>
      <c r="B585" s="4">
        <v>1000</v>
      </c>
      <c r="C585" s="66">
        <v>44369</v>
      </c>
      <c r="D585" s="15"/>
    </row>
    <row r="586" spans="1:4" ht="13.5">
      <c r="A586" s="2" t="s">
        <v>194</v>
      </c>
      <c r="B586" s="4">
        <v>3000</v>
      </c>
      <c r="C586" s="66">
        <v>44411</v>
      </c>
      <c r="D586" s="15"/>
    </row>
    <row r="587" spans="1:4" ht="13.5">
      <c r="A587" s="2" t="s">
        <v>710</v>
      </c>
      <c r="B587" s="4">
        <v>3000</v>
      </c>
      <c r="C587" s="66">
        <v>44411</v>
      </c>
      <c r="D587" s="15"/>
    </row>
    <row r="588" spans="1:4" s="9" customFormat="1" ht="13.5">
      <c r="A588" s="2" t="s">
        <v>755</v>
      </c>
      <c r="B588" s="4">
        <v>1000</v>
      </c>
      <c r="C588" s="66">
        <v>44440</v>
      </c>
      <c r="D588" s="2"/>
    </row>
    <row r="589" spans="1:4" s="9" customFormat="1" ht="13.5">
      <c r="A589" s="2" t="s">
        <v>772</v>
      </c>
      <c r="B589" s="4">
        <v>5000</v>
      </c>
      <c r="C589" s="66">
        <v>44453</v>
      </c>
      <c r="D589" s="2"/>
    </row>
    <row r="590" spans="1:4" s="9" customFormat="1" ht="13.5">
      <c r="A590" s="2" t="s">
        <v>874</v>
      </c>
      <c r="B590" s="4">
        <v>5000</v>
      </c>
      <c r="C590" s="66">
        <v>44488</v>
      </c>
      <c r="D590" s="2"/>
    </row>
    <row r="591" spans="1:4" s="9" customFormat="1" ht="13.5">
      <c r="A591" s="2" t="s">
        <v>903</v>
      </c>
      <c r="B591" s="4">
        <v>5000</v>
      </c>
      <c r="C591" s="66">
        <v>44496</v>
      </c>
      <c r="D591" s="2"/>
    </row>
    <row r="592" spans="1:4" s="9" customFormat="1" ht="13.5">
      <c r="A592" s="2" t="s">
        <v>1022</v>
      </c>
      <c r="B592" s="4">
        <v>1000</v>
      </c>
      <c r="C592" s="66">
        <v>44502</v>
      </c>
      <c r="D592" s="2"/>
    </row>
    <row r="593" spans="1:4" s="9" customFormat="1" ht="13.5">
      <c r="A593" s="2" t="s">
        <v>865</v>
      </c>
      <c r="B593" s="4">
        <v>2000</v>
      </c>
      <c r="C593" s="66">
        <v>44502</v>
      </c>
      <c r="D593" s="2" t="s">
        <v>1023</v>
      </c>
    </row>
    <row r="594" spans="1:4" s="9" customFormat="1" ht="13.5">
      <c r="A594" s="2" t="s">
        <v>199</v>
      </c>
      <c r="B594" s="4">
        <v>1000</v>
      </c>
      <c r="C594" s="66">
        <v>44502</v>
      </c>
      <c r="D594" s="2"/>
    </row>
    <row r="595" spans="1:4" s="9" customFormat="1" ht="13.5">
      <c r="A595" s="2" t="s">
        <v>183</v>
      </c>
      <c r="B595" s="4">
        <v>1000</v>
      </c>
      <c r="C595" s="66">
        <v>44502</v>
      </c>
      <c r="D595" s="2"/>
    </row>
    <row r="596" spans="1:4" s="9" customFormat="1" ht="13.5">
      <c r="A596" s="2" t="s">
        <v>1045</v>
      </c>
      <c r="B596" s="4">
        <v>3000</v>
      </c>
      <c r="C596" s="66">
        <v>44510</v>
      </c>
      <c r="D596" s="2"/>
    </row>
    <row r="597" spans="1:4" s="9" customFormat="1" ht="13.5">
      <c r="A597" s="367" t="s">
        <v>775</v>
      </c>
      <c r="B597" s="368">
        <v>1000</v>
      </c>
      <c r="C597" s="369">
        <v>44516</v>
      </c>
      <c r="D597" s="2"/>
    </row>
    <row r="598" spans="1:4" s="9" customFormat="1" ht="13.5">
      <c r="A598" s="367" t="s">
        <v>1052</v>
      </c>
      <c r="B598" s="368">
        <v>5000</v>
      </c>
      <c r="C598" s="369">
        <v>44516</v>
      </c>
      <c r="D598" s="2"/>
    </row>
    <row r="599" spans="1:4" s="9" customFormat="1" ht="13.5">
      <c r="A599" s="419" t="s">
        <v>957</v>
      </c>
      <c r="B599" s="420">
        <v>20000</v>
      </c>
      <c r="C599" s="421">
        <v>44523</v>
      </c>
      <c r="D599" s="2"/>
    </row>
    <row r="600" spans="1:4" s="9" customFormat="1" ht="13.5">
      <c r="A600" s="422" t="s">
        <v>1138</v>
      </c>
      <c r="B600" s="423">
        <v>20000</v>
      </c>
      <c r="C600" s="424">
        <v>44523</v>
      </c>
      <c r="D600" s="2"/>
    </row>
    <row r="601" spans="1:4" s="9" customFormat="1" ht="13.5">
      <c r="A601" s="422" t="s">
        <v>922</v>
      </c>
      <c r="B601" s="423">
        <v>20000</v>
      </c>
      <c r="C601" s="424">
        <v>44523</v>
      </c>
      <c r="D601" s="2"/>
    </row>
    <row r="602" spans="1:4" s="9" customFormat="1" ht="13.5">
      <c r="A602" s="422" t="s">
        <v>1139</v>
      </c>
      <c r="B602" s="423">
        <v>20000</v>
      </c>
      <c r="C602" s="424">
        <v>44523</v>
      </c>
      <c r="D602" s="2"/>
    </row>
    <row r="603" spans="1:4" s="9" customFormat="1" ht="13.5">
      <c r="A603" s="422" t="s">
        <v>1004</v>
      </c>
      <c r="B603" s="423">
        <v>20000</v>
      </c>
      <c r="C603" s="424">
        <v>44523</v>
      </c>
      <c r="D603" s="2"/>
    </row>
    <row r="604" spans="1:4" s="9" customFormat="1" ht="13.5">
      <c r="A604" s="16"/>
      <c r="B604" s="4"/>
      <c r="C604" s="66"/>
      <c r="D604" s="2"/>
    </row>
    <row r="605" spans="1:4" s="9" customFormat="1" ht="13.5">
      <c r="A605" s="2"/>
      <c r="B605" s="4"/>
      <c r="C605" s="66"/>
      <c r="D605" s="2"/>
    </row>
    <row r="606" spans="1:4" s="9" customFormat="1" ht="13.5">
      <c r="A606" s="2"/>
      <c r="B606" s="4"/>
      <c r="C606" s="66"/>
      <c r="D606" s="2"/>
    </row>
    <row r="607" spans="1:4" s="9" customFormat="1" ht="13.5">
      <c r="A607" s="2"/>
      <c r="B607" s="4"/>
      <c r="C607" s="66"/>
      <c r="D607" s="2"/>
    </row>
    <row r="608" spans="1:4" s="9" customFormat="1" ht="13.5">
      <c r="A608" s="2"/>
      <c r="B608" s="4"/>
      <c r="C608" s="66"/>
      <c r="D608" s="2"/>
    </row>
    <row r="609" spans="1:4" s="9" customFormat="1" ht="13.5">
      <c r="A609" s="2"/>
      <c r="B609" s="4"/>
      <c r="C609" s="66"/>
      <c r="D609" s="2"/>
    </row>
    <row r="610" spans="1:4" s="9" customFormat="1" ht="13.5">
      <c r="A610" s="2"/>
      <c r="B610" s="4"/>
      <c r="C610" s="66"/>
      <c r="D610" s="2"/>
    </row>
    <row r="611" spans="1:4" s="9" customFormat="1" ht="13.5">
      <c r="A611" s="2"/>
      <c r="B611" s="4"/>
      <c r="C611" s="66"/>
      <c r="D611" s="2"/>
    </row>
    <row r="612" spans="1:4" s="9" customFormat="1" ht="13.5">
      <c r="A612" s="2"/>
      <c r="B612" s="4"/>
      <c r="C612" s="66"/>
      <c r="D612" s="2"/>
    </row>
    <row r="613" spans="1:4" s="9" customFormat="1" ht="13.5">
      <c r="A613" s="3"/>
      <c r="B613" s="4"/>
      <c r="C613" s="66"/>
      <c r="D613" s="2"/>
    </row>
    <row r="614" spans="1:4" s="9" customFormat="1" ht="13.5">
      <c r="A614" s="3"/>
      <c r="B614" s="4"/>
      <c r="C614" s="66"/>
      <c r="D614" s="2"/>
    </row>
    <row r="615" spans="1:4" s="9" customFormat="1" ht="13.5">
      <c r="A615" s="3"/>
      <c r="B615" s="4"/>
      <c r="C615" s="66"/>
      <c r="D615" s="2"/>
    </row>
    <row r="616" spans="1:4" s="9" customFormat="1" ht="13.5">
      <c r="A616" s="3"/>
      <c r="B616" s="4"/>
      <c r="C616" s="66"/>
      <c r="D616" s="2"/>
    </row>
    <row r="617" spans="1:4" s="9" customFormat="1" ht="13.5">
      <c r="A617" s="2"/>
      <c r="B617" s="4"/>
      <c r="C617" s="96"/>
      <c r="D617" s="2"/>
    </row>
    <row r="618" spans="1:4" s="9" customFormat="1" ht="13.5">
      <c r="A618" s="2"/>
      <c r="B618" s="4"/>
      <c r="C618" s="96"/>
      <c r="D618" s="2"/>
    </row>
    <row r="619" spans="1:4" ht="13.5">
      <c r="A619" s="2"/>
      <c r="B619" s="4"/>
      <c r="C619" s="96"/>
      <c r="D619" s="75"/>
    </row>
    <row r="620" spans="1:4" ht="13.5">
      <c r="A620" s="2"/>
      <c r="B620" s="4"/>
      <c r="C620" s="96"/>
      <c r="D620" s="81"/>
    </row>
    <row r="621" spans="1:4" ht="13.5">
      <c r="A621" s="2"/>
      <c r="B621" s="4"/>
      <c r="C621" s="6"/>
      <c r="D621" s="75"/>
    </row>
    <row r="622" spans="1:4" ht="13.5">
      <c r="A622" s="2"/>
      <c r="B622" s="4"/>
      <c r="C622" s="6"/>
      <c r="D622" s="75"/>
    </row>
    <row r="623" spans="1:4" ht="13.5">
      <c r="A623" s="2"/>
      <c r="B623" s="4"/>
      <c r="C623" s="6"/>
      <c r="D623" s="15"/>
    </row>
    <row r="624" spans="1:4" ht="13.5">
      <c r="A624" s="2"/>
      <c r="B624" s="4"/>
      <c r="C624" s="6"/>
      <c r="D624" s="15"/>
    </row>
    <row r="625" spans="1:4" ht="13.5">
      <c r="A625" s="15"/>
      <c r="B625" s="15"/>
      <c r="C625" s="15"/>
      <c r="D625" s="15"/>
    </row>
    <row r="626" spans="1:4" ht="13.5">
      <c r="A626" s="107" t="s">
        <v>38</v>
      </c>
      <c r="B626" s="108"/>
      <c r="C626" s="109"/>
      <c r="D626" s="15"/>
    </row>
    <row r="627" spans="1:4" ht="13.5">
      <c r="A627" s="367" t="s">
        <v>1053</v>
      </c>
      <c r="B627" s="368">
        <v>5000</v>
      </c>
      <c r="C627" s="369">
        <v>44516</v>
      </c>
      <c r="D627" s="15"/>
    </row>
    <row r="628" spans="1:4" ht="13.5">
      <c r="A628" s="2"/>
      <c r="B628" s="4"/>
      <c r="C628" s="66"/>
      <c r="D628" s="75"/>
    </row>
    <row r="629" spans="1:4" ht="13.5">
      <c r="A629" s="2"/>
      <c r="B629" s="4"/>
      <c r="C629" s="66"/>
      <c r="D629" s="15"/>
    </row>
    <row r="630" spans="1:4" ht="13.5">
      <c r="A630" s="2"/>
      <c r="B630" s="4"/>
      <c r="C630" s="66"/>
      <c r="D630" s="15"/>
    </row>
    <row r="631" spans="1:4" ht="13.5">
      <c r="A631" s="2"/>
      <c r="B631" s="4"/>
      <c r="C631" s="66"/>
      <c r="D631" s="15"/>
    </row>
    <row r="632" spans="1:4" ht="13.5">
      <c r="A632" s="2"/>
      <c r="B632" s="4"/>
      <c r="C632" s="66"/>
      <c r="D632" s="15"/>
    </row>
    <row r="633" spans="1:4" ht="13.5">
      <c r="A633" s="2"/>
      <c r="B633" s="4"/>
      <c r="C633" s="66"/>
      <c r="D633" s="15"/>
    </row>
    <row r="634" spans="1:4" ht="13.5">
      <c r="A634" s="15"/>
      <c r="B634" s="7"/>
      <c r="C634" s="72"/>
      <c r="D634" s="15"/>
    </row>
    <row r="635" spans="1:4" ht="13.5">
      <c r="A635" s="15"/>
      <c r="B635" s="7"/>
      <c r="C635" s="72"/>
      <c r="D635" s="15"/>
    </row>
    <row r="636" spans="1:4" ht="13.5">
      <c r="A636" s="15"/>
      <c r="B636" s="7"/>
      <c r="C636" s="72"/>
      <c r="D636" s="15"/>
    </row>
    <row r="637" spans="1:4" ht="13.5">
      <c r="A637" s="15"/>
      <c r="B637" s="7"/>
      <c r="C637" s="72"/>
      <c r="D637" s="15"/>
    </row>
    <row r="638" spans="1:4" ht="13.5">
      <c r="A638" s="15"/>
      <c r="B638" s="7"/>
      <c r="C638" s="72"/>
      <c r="D638" s="15"/>
    </row>
    <row r="639" spans="1:4" ht="13.5">
      <c r="A639" s="15"/>
      <c r="B639" s="7"/>
      <c r="C639" s="72"/>
      <c r="D639" s="15"/>
    </row>
    <row r="640" spans="1:4" ht="13.5">
      <c r="A640" s="15"/>
      <c r="B640" s="7"/>
      <c r="C640" s="72"/>
      <c r="D640" s="15"/>
    </row>
    <row r="641" spans="1:4" ht="13.5">
      <c r="A641" s="15"/>
      <c r="B641" s="7"/>
      <c r="C641" s="72"/>
      <c r="D641" s="15"/>
    </row>
    <row r="642" spans="1:4" ht="13.5">
      <c r="A642" s="15"/>
      <c r="B642" s="7"/>
      <c r="C642" s="72"/>
      <c r="D642" s="15"/>
    </row>
    <row r="643" spans="1:4" ht="13.5">
      <c r="A643" s="15"/>
      <c r="B643" s="7"/>
      <c r="C643" s="72"/>
      <c r="D643" s="15"/>
    </row>
    <row r="644" spans="1:4" ht="13.5">
      <c r="A644" s="15"/>
      <c r="B644" s="7"/>
      <c r="C644" s="72"/>
      <c r="D644" s="15"/>
    </row>
  </sheetData>
  <sheetProtection/>
  <mergeCells count="2">
    <mergeCell ref="A97:C97"/>
    <mergeCell ref="A126:C126"/>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K23"/>
  <sheetViews>
    <sheetView zoomScale="75" zoomScaleNormal="75" zoomScalePageLayoutView="0" workbookViewId="0" topLeftCell="A1">
      <pane ySplit="1" topLeftCell="A2" activePane="bottomLeft" state="frozen"/>
      <selection pane="topLeft" activeCell="A1" sqref="A1"/>
      <selection pane="bottomLeft" activeCell="D3" sqref="D3"/>
    </sheetView>
  </sheetViews>
  <sheetFormatPr defaultColWidth="9.140625" defaultRowHeight="15"/>
  <cols>
    <col min="1" max="1" width="38.28125" style="5" customWidth="1"/>
    <col min="2" max="2" width="14.28125" style="5" bestFit="1" customWidth="1"/>
    <col min="3" max="3" width="10.28125" style="5" bestFit="1" customWidth="1"/>
    <col min="4" max="4" width="15.8515625" style="5" bestFit="1" customWidth="1"/>
    <col min="5" max="5" width="13.00390625" style="5" bestFit="1" customWidth="1"/>
    <col min="6" max="6" width="15.8515625" style="5" customWidth="1"/>
    <col min="7" max="7" width="13.140625" style="5" bestFit="1" customWidth="1"/>
    <col min="8" max="8" width="13.8515625" style="5" customWidth="1"/>
    <col min="9" max="9" width="10.8515625" style="5" customWidth="1"/>
    <col min="10" max="10" width="12.7109375" style="5" customWidth="1"/>
    <col min="11" max="11" width="12.140625" style="5" customWidth="1"/>
    <col min="12" max="16384" width="9.140625" style="5" customWidth="1"/>
  </cols>
  <sheetData>
    <row r="1" spans="1:11" ht="41.25">
      <c r="A1" s="44" t="s">
        <v>11</v>
      </c>
      <c r="B1" s="87" t="s">
        <v>1</v>
      </c>
      <c r="C1" s="87" t="s">
        <v>39</v>
      </c>
      <c r="D1" s="92" t="s">
        <v>40</v>
      </c>
      <c r="E1" s="92" t="s">
        <v>41</v>
      </c>
      <c r="F1" s="88" t="s">
        <v>42</v>
      </c>
      <c r="G1" s="89" t="s">
        <v>43</v>
      </c>
      <c r="H1" s="90" t="s">
        <v>44</v>
      </c>
      <c r="I1" s="90" t="s">
        <v>45</v>
      </c>
      <c r="J1" s="91" t="s">
        <v>46</v>
      </c>
      <c r="K1" s="91" t="s">
        <v>47</v>
      </c>
    </row>
    <row r="2" spans="1:11" ht="19.5" customHeight="1" thickBot="1">
      <c r="A2" s="18"/>
      <c r="B2" s="19">
        <v>410023</v>
      </c>
      <c r="C2" s="19">
        <v>650000</v>
      </c>
      <c r="D2" s="19">
        <v>1192500</v>
      </c>
      <c r="E2" s="19">
        <v>50000</v>
      </c>
      <c r="F2" s="19">
        <v>94000</v>
      </c>
      <c r="G2" s="20">
        <v>275000</v>
      </c>
      <c r="H2" s="20">
        <v>302620</v>
      </c>
      <c r="I2" s="20">
        <v>300000</v>
      </c>
      <c r="J2" s="20">
        <v>50000</v>
      </c>
      <c r="K2" s="20">
        <v>200000</v>
      </c>
    </row>
    <row r="3" spans="1:11" ht="19.5" customHeight="1" thickBot="1">
      <c r="A3" s="21" t="s">
        <v>0</v>
      </c>
      <c r="B3" s="54">
        <f>B2-Education!J60</f>
        <v>-150553</v>
      </c>
      <c r="C3" s="54">
        <f>C2-Education!K60</f>
        <v>-471284.18999999994</v>
      </c>
      <c r="D3" s="54">
        <f>D2-'Brown County'!J15-'BC Public Schools Grant Fund'!I16</f>
        <v>320600</v>
      </c>
      <c r="E3" s="54">
        <f>E2-'Brown County'!K15</f>
        <v>50000</v>
      </c>
      <c r="F3" s="54">
        <f>F2-Youth!J34</f>
        <v>-54250</v>
      </c>
      <c r="G3" s="55">
        <f>G2-Youth!K34</f>
        <v>-50404</v>
      </c>
      <c r="H3" s="55">
        <f>H2-Families!J44</f>
        <v>98120</v>
      </c>
      <c r="I3" s="55">
        <f>I2-Families!K44</f>
        <v>1953.7600000000093</v>
      </c>
      <c r="J3" s="55">
        <f>J2-'Mental Health'!J16</f>
        <v>50000</v>
      </c>
      <c r="K3" s="56">
        <f>K2-'Mental Health'!K16</f>
        <v>96350</v>
      </c>
    </row>
    <row r="4" spans="3:11" ht="14.25" thickBot="1">
      <c r="C4" s="9"/>
      <c r="E4" s="9"/>
      <c r="F4" s="9"/>
      <c r="G4" s="9"/>
      <c r="H4" s="9"/>
      <c r="I4" s="9"/>
      <c r="J4" s="9"/>
      <c r="K4" s="9"/>
    </row>
    <row r="5" spans="1:11" ht="19.5" customHeight="1" thickBot="1">
      <c r="A5" s="52" t="s">
        <v>10</v>
      </c>
      <c r="B5" s="53">
        <v>634600</v>
      </c>
      <c r="C5" s="22"/>
      <c r="E5" s="9"/>
      <c r="F5" s="9"/>
      <c r="G5" s="9"/>
      <c r="H5" s="9"/>
      <c r="I5" s="9"/>
      <c r="J5" s="9"/>
      <c r="K5" s="9"/>
    </row>
    <row r="6" spans="1:3" ht="19.5" customHeight="1" thickBot="1">
      <c r="A6" s="21" t="s">
        <v>0</v>
      </c>
      <c r="B6" s="23">
        <f>B5-'Catholic School Grants'!I28</f>
        <v>112879.58999999997</v>
      </c>
      <c r="C6" s="24"/>
    </row>
    <row r="7" s="9" customFormat="1" ht="14.25" thickBot="1"/>
    <row r="8" spans="1:3" ht="19.5" customHeight="1" thickBot="1">
      <c r="A8" s="51" t="s">
        <v>13</v>
      </c>
      <c r="B8" s="53">
        <v>529050</v>
      </c>
      <c r="C8" s="22"/>
    </row>
    <row r="9" spans="1:3" ht="19.5" customHeight="1" thickBot="1">
      <c r="A9" s="36" t="s">
        <v>14</v>
      </c>
      <c r="B9" s="37">
        <f>B8-'Capacity Building'!I98</f>
        <v>183184.27999999997</v>
      </c>
      <c r="C9" s="24"/>
    </row>
    <row r="10" s="9" customFormat="1" ht="14.25" thickBot="1"/>
    <row r="11" spans="1:3" ht="19.5" customHeight="1" thickBot="1">
      <c r="A11" s="52" t="s">
        <v>8</v>
      </c>
      <c r="B11" s="53">
        <v>1965000</v>
      </c>
      <c r="C11" s="22"/>
    </row>
    <row r="12" spans="1:3" ht="19.5" customHeight="1" thickBot="1">
      <c r="A12" s="21" t="s">
        <v>0</v>
      </c>
      <c r="B12" s="23">
        <f>B11-'Matching Grants'!F184</f>
        <v>791411.8399999999</v>
      </c>
      <c r="C12" s="24"/>
    </row>
    <row r="13" s="9" customFormat="1" ht="14.25" thickBot="1"/>
    <row r="14" spans="1:2" s="9" customFormat="1" ht="14.25" thickBot="1">
      <c r="A14" s="52" t="s">
        <v>67</v>
      </c>
      <c r="B14" s="53">
        <v>250000</v>
      </c>
    </row>
    <row r="15" spans="1:2" s="9" customFormat="1" ht="14.25" thickBot="1">
      <c r="A15" s="21" t="s">
        <v>0</v>
      </c>
      <c r="B15" s="23">
        <f>B14-'COVID-19 Response Apps'!H23</f>
        <v>48144</v>
      </c>
    </row>
    <row r="16" s="9" customFormat="1" ht="14.25" thickBot="1"/>
    <row r="17" spans="1:3" ht="19.5" customHeight="1" thickBot="1">
      <c r="A17" s="52" t="s">
        <v>9</v>
      </c>
      <c r="B17" s="53">
        <v>244000</v>
      </c>
      <c r="C17" s="22"/>
    </row>
    <row r="18" spans="1:3" ht="19.5" customHeight="1" thickBot="1">
      <c r="A18" s="21" t="s">
        <v>0</v>
      </c>
      <c r="B18" s="23">
        <f>B17-'Next Gen Grants'!F28</f>
        <v>177500</v>
      </c>
      <c r="C18" s="24"/>
    </row>
    <row r="19" spans="1:3" ht="14.25" customHeight="1">
      <c r="A19" s="48"/>
      <c r="B19" s="24"/>
      <c r="C19" s="24"/>
    </row>
    <row r="20" spans="1:3" ht="19.5" customHeight="1" thickBot="1">
      <c r="A20" s="49" t="s">
        <v>48</v>
      </c>
      <c r="B20" s="50">
        <v>25000</v>
      </c>
      <c r="C20" s="24"/>
    </row>
    <row r="21" spans="1:3" ht="19.5" customHeight="1" thickBot="1">
      <c r="A21" s="21" t="s">
        <v>0</v>
      </c>
      <c r="B21" s="23">
        <f>B20-'Volunteer Incentive Program'!G7</f>
        <v>20000</v>
      </c>
      <c r="C21" s="24"/>
    </row>
    <row r="22" ht="14.25" thickBot="1"/>
    <row r="23" spans="1:2" ht="19.5" customHeight="1" thickBot="1">
      <c r="A23" s="45" t="s">
        <v>77</v>
      </c>
      <c r="B23" s="46">
        <f>B2+C2+D2+E2+F2+G2+H2+I2+J2+K2+B5+B8+B11+B14+B17+B20</f>
        <v>7171793</v>
      </c>
    </row>
  </sheetData>
  <sheetProtection/>
  <printOptions/>
  <pageMargins left="0.7" right="0.7" top="0.75" bottom="0.75" header="0.3" footer="0.3"/>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P36"/>
  <sheetViews>
    <sheetView zoomScalePageLayoutView="0" workbookViewId="0" topLeftCell="A1">
      <pane ySplit="1" topLeftCell="A23" activePane="bottomLeft" state="frozen"/>
      <selection pane="topLeft" activeCell="A1" sqref="A1"/>
      <selection pane="bottomLeft" activeCell="F28" sqref="F28"/>
    </sheetView>
  </sheetViews>
  <sheetFormatPr defaultColWidth="9.140625" defaultRowHeight="15"/>
  <cols>
    <col min="1" max="1" width="27.57421875" style="118" bestFit="1" customWidth="1"/>
    <col min="2" max="2" width="19.7109375" style="118" bestFit="1" customWidth="1"/>
    <col min="3" max="3" width="9.140625" style="118" customWidth="1"/>
    <col min="4" max="4" width="7.8515625" style="118" customWidth="1"/>
    <col min="5" max="5" width="11.00390625" style="176" bestFit="1" customWidth="1"/>
    <col min="6" max="6" width="10.140625" style="118" customWidth="1"/>
    <col min="7" max="8" width="9.57421875" style="118" bestFit="1" customWidth="1"/>
    <col min="9" max="9" width="48.28125" style="118" customWidth="1"/>
    <col min="10" max="10" width="11.00390625" style="118" bestFit="1" customWidth="1"/>
    <col min="11" max="11" width="10.57421875" style="118" bestFit="1" customWidth="1"/>
    <col min="12" max="12" width="1.421875" style="177" customWidth="1"/>
    <col min="13" max="13" width="9.7109375" style="118" bestFit="1" customWidth="1"/>
    <col min="14" max="14" width="8.7109375" style="178" customWidth="1"/>
    <col min="15" max="15" width="9.7109375" style="178" customWidth="1"/>
    <col min="16" max="16" width="5.28125" style="149" bestFit="1" customWidth="1"/>
    <col min="17" max="16384" width="8.8515625" style="118" customWidth="1"/>
  </cols>
  <sheetData>
    <row r="1" spans="1:16" s="149" customFormat="1" ht="36">
      <c r="A1" s="148" t="s">
        <v>18</v>
      </c>
      <c r="B1" s="148" t="s">
        <v>19</v>
      </c>
      <c r="C1" s="123" t="s">
        <v>165</v>
      </c>
      <c r="D1" s="148" t="s">
        <v>20</v>
      </c>
      <c r="E1" s="123" t="s">
        <v>21</v>
      </c>
      <c r="F1" s="148" t="s">
        <v>22</v>
      </c>
      <c r="G1" s="148" t="s">
        <v>23</v>
      </c>
      <c r="H1" s="148" t="s">
        <v>24</v>
      </c>
      <c r="I1" s="148" t="s">
        <v>25</v>
      </c>
      <c r="J1" s="123" t="s">
        <v>164</v>
      </c>
      <c r="K1" s="123" t="s">
        <v>152</v>
      </c>
      <c r="L1" s="139"/>
      <c r="M1" s="138" t="s">
        <v>170</v>
      </c>
      <c r="N1" s="127" t="s">
        <v>168</v>
      </c>
      <c r="O1" s="127" t="s">
        <v>167</v>
      </c>
      <c r="P1" s="124" t="s">
        <v>169</v>
      </c>
    </row>
    <row r="2" spans="1:16" ht="39" customHeight="1">
      <c r="A2" s="115" t="s">
        <v>116</v>
      </c>
      <c r="B2" s="115" t="s">
        <v>117</v>
      </c>
      <c r="C2" s="150">
        <v>10000</v>
      </c>
      <c r="D2" s="157" t="s">
        <v>79</v>
      </c>
      <c r="E2" s="155">
        <v>10000</v>
      </c>
      <c r="F2" s="159">
        <v>44068</v>
      </c>
      <c r="G2" s="159">
        <v>44225</v>
      </c>
      <c r="H2" s="160">
        <v>44237</v>
      </c>
      <c r="I2" s="95" t="s">
        <v>131</v>
      </c>
      <c r="J2" s="155"/>
      <c r="K2" s="155">
        <v>10000</v>
      </c>
      <c r="L2" s="156"/>
      <c r="M2" s="155">
        <v>10000</v>
      </c>
      <c r="N2" s="155"/>
      <c r="O2" s="155">
        <v>10000</v>
      </c>
      <c r="P2" s="157">
        <v>1</v>
      </c>
    </row>
    <row r="3" spans="1:16" ht="69" customHeight="1">
      <c r="A3" s="115" t="s">
        <v>125</v>
      </c>
      <c r="B3" s="115" t="s">
        <v>126</v>
      </c>
      <c r="C3" s="150">
        <v>10000</v>
      </c>
      <c r="D3" s="151" t="s">
        <v>79</v>
      </c>
      <c r="E3" s="152">
        <v>10000</v>
      </c>
      <c r="F3" s="153">
        <v>44068</v>
      </c>
      <c r="G3" s="153">
        <v>44235</v>
      </c>
      <c r="H3" s="161">
        <v>44246</v>
      </c>
      <c r="I3" s="181" t="s">
        <v>129</v>
      </c>
      <c r="J3" s="155"/>
      <c r="K3" s="155">
        <v>10000</v>
      </c>
      <c r="L3" s="156"/>
      <c r="M3" s="155">
        <v>10000</v>
      </c>
      <c r="N3" s="155"/>
      <c r="O3" s="155">
        <v>10000</v>
      </c>
      <c r="P3" s="157">
        <v>1</v>
      </c>
    </row>
    <row r="4" spans="1:16" ht="72">
      <c r="A4" s="182" t="s">
        <v>127</v>
      </c>
      <c r="B4" s="119" t="s">
        <v>128</v>
      </c>
      <c r="C4" s="183">
        <v>5000</v>
      </c>
      <c r="D4" s="157" t="s">
        <v>79</v>
      </c>
      <c r="E4" s="155">
        <v>5000</v>
      </c>
      <c r="F4" s="159">
        <v>44070</v>
      </c>
      <c r="G4" s="159">
        <v>44235</v>
      </c>
      <c r="H4" s="163">
        <v>44246</v>
      </c>
      <c r="I4" s="115" t="s">
        <v>130</v>
      </c>
      <c r="J4" s="155"/>
      <c r="K4" s="155">
        <v>5000</v>
      </c>
      <c r="L4" s="156"/>
      <c r="M4" s="155"/>
      <c r="N4" s="155"/>
      <c r="O4" s="155"/>
      <c r="P4" s="157">
        <v>1</v>
      </c>
    </row>
    <row r="5" spans="1:16" ht="36">
      <c r="A5" s="184" t="s">
        <v>289</v>
      </c>
      <c r="B5" s="119" t="s">
        <v>290</v>
      </c>
      <c r="C5" s="183">
        <v>15000</v>
      </c>
      <c r="D5" s="157" t="s">
        <v>79</v>
      </c>
      <c r="E5" s="155">
        <v>15000</v>
      </c>
      <c r="F5" s="159">
        <v>44228</v>
      </c>
      <c r="G5" s="159">
        <v>44279</v>
      </c>
      <c r="H5" s="163">
        <v>44292</v>
      </c>
      <c r="I5" s="115" t="s">
        <v>347</v>
      </c>
      <c r="J5" s="155"/>
      <c r="K5" s="155">
        <v>15000</v>
      </c>
      <c r="L5" s="156"/>
      <c r="M5" s="155"/>
      <c r="N5" s="155"/>
      <c r="O5" s="155"/>
      <c r="P5" s="157">
        <v>1</v>
      </c>
    </row>
    <row r="6" spans="1:16" ht="60">
      <c r="A6" s="184" t="s">
        <v>294</v>
      </c>
      <c r="B6" s="119" t="s">
        <v>295</v>
      </c>
      <c r="C6" s="183">
        <v>25000</v>
      </c>
      <c r="D6" s="157" t="s">
        <v>343</v>
      </c>
      <c r="E6" s="155">
        <v>25000</v>
      </c>
      <c r="F6" s="159">
        <v>44179</v>
      </c>
      <c r="G6" s="159">
        <v>44279</v>
      </c>
      <c r="H6" s="185" t="s">
        <v>447</v>
      </c>
      <c r="I6" s="115" t="s">
        <v>623</v>
      </c>
      <c r="J6" s="155"/>
      <c r="K6" s="155">
        <v>25000</v>
      </c>
      <c r="L6" s="156"/>
      <c r="M6" s="155"/>
      <c r="N6" s="155"/>
      <c r="O6" s="155"/>
      <c r="P6" s="157">
        <v>1</v>
      </c>
    </row>
    <row r="7" spans="1:16" ht="48">
      <c r="A7" s="184" t="s">
        <v>296</v>
      </c>
      <c r="B7" s="119" t="s">
        <v>297</v>
      </c>
      <c r="C7" s="183">
        <v>4500</v>
      </c>
      <c r="D7" s="157" t="s">
        <v>79</v>
      </c>
      <c r="E7" s="155">
        <v>4500</v>
      </c>
      <c r="F7" s="159">
        <v>44188</v>
      </c>
      <c r="G7" s="159">
        <v>44279</v>
      </c>
      <c r="H7" s="163">
        <v>44292</v>
      </c>
      <c r="I7" s="115" t="s">
        <v>351</v>
      </c>
      <c r="J7" s="155"/>
      <c r="K7" s="155">
        <v>4500</v>
      </c>
      <c r="L7" s="156"/>
      <c r="M7" s="155"/>
      <c r="N7" s="155">
        <v>4500</v>
      </c>
      <c r="O7" s="155"/>
      <c r="P7" s="157">
        <v>1</v>
      </c>
    </row>
    <row r="8" spans="1:16" ht="48">
      <c r="A8" s="186" t="s">
        <v>475</v>
      </c>
      <c r="B8" s="119" t="s">
        <v>307</v>
      </c>
      <c r="C8" s="183">
        <v>60000</v>
      </c>
      <c r="D8" s="157" t="s">
        <v>79</v>
      </c>
      <c r="E8" s="155">
        <v>60000</v>
      </c>
      <c r="F8" s="159">
        <v>44187</v>
      </c>
      <c r="G8" s="159">
        <v>44279</v>
      </c>
      <c r="H8" s="163">
        <v>44362</v>
      </c>
      <c r="I8" s="115" t="s">
        <v>624</v>
      </c>
      <c r="J8" s="155"/>
      <c r="K8" s="155">
        <v>60000</v>
      </c>
      <c r="L8" s="156"/>
      <c r="M8" s="155"/>
      <c r="N8" s="155"/>
      <c r="O8" s="155"/>
      <c r="P8" s="157">
        <v>1</v>
      </c>
    </row>
    <row r="9" spans="1:16" ht="108">
      <c r="A9" s="184" t="s">
        <v>413</v>
      </c>
      <c r="B9" s="119" t="s">
        <v>414</v>
      </c>
      <c r="C9" s="183">
        <v>25000</v>
      </c>
      <c r="D9" s="157" t="s">
        <v>415</v>
      </c>
      <c r="E9" s="155">
        <v>25000</v>
      </c>
      <c r="F9" s="159">
        <v>43951</v>
      </c>
      <c r="G9" s="185" t="s">
        <v>416</v>
      </c>
      <c r="H9" s="185" t="s">
        <v>434</v>
      </c>
      <c r="I9" s="95" t="s">
        <v>625</v>
      </c>
      <c r="J9" s="155"/>
      <c r="K9" s="155">
        <v>25000</v>
      </c>
      <c r="L9" s="156"/>
      <c r="M9" s="155"/>
      <c r="N9" s="155"/>
      <c r="O9" s="155"/>
      <c r="P9" s="157">
        <v>1</v>
      </c>
    </row>
    <row r="10" spans="1:16" s="226" customFormat="1" ht="40.5" customHeight="1">
      <c r="A10" s="184" t="s">
        <v>202</v>
      </c>
      <c r="B10" s="119" t="s">
        <v>580</v>
      </c>
      <c r="C10" s="183">
        <v>25000</v>
      </c>
      <c r="D10" s="162" t="s">
        <v>79</v>
      </c>
      <c r="E10" s="152">
        <v>25000</v>
      </c>
      <c r="F10" s="153">
        <v>44298</v>
      </c>
      <c r="G10" s="153">
        <v>44406</v>
      </c>
      <c r="H10" s="338">
        <v>44425</v>
      </c>
      <c r="I10" s="115" t="s">
        <v>676</v>
      </c>
      <c r="J10" s="152"/>
      <c r="K10" s="152">
        <v>25000</v>
      </c>
      <c r="L10" s="156"/>
      <c r="M10" s="152"/>
      <c r="N10" s="152"/>
      <c r="O10" s="152"/>
      <c r="P10" s="162">
        <v>1</v>
      </c>
    </row>
    <row r="11" spans="1:16" s="226" customFormat="1" ht="60">
      <c r="A11" s="184" t="s">
        <v>585</v>
      </c>
      <c r="B11" s="119" t="s">
        <v>586</v>
      </c>
      <c r="C11" s="183">
        <v>7500</v>
      </c>
      <c r="D11" s="162" t="s">
        <v>79</v>
      </c>
      <c r="E11" s="152">
        <v>7500</v>
      </c>
      <c r="F11" s="153">
        <v>44297</v>
      </c>
      <c r="G11" s="153">
        <v>44406</v>
      </c>
      <c r="H11" s="159">
        <v>44482</v>
      </c>
      <c r="I11" s="115" t="s">
        <v>827</v>
      </c>
      <c r="J11" s="152">
        <v>8250</v>
      </c>
      <c r="K11" s="152"/>
      <c r="L11" s="156"/>
      <c r="M11" s="152"/>
      <c r="N11" s="152"/>
      <c r="O11" s="152"/>
      <c r="P11" s="162">
        <v>1</v>
      </c>
    </row>
    <row r="12" spans="1:16" s="226" customFormat="1" ht="36">
      <c r="A12" s="186" t="s">
        <v>587</v>
      </c>
      <c r="B12" s="119" t="s">
        <v>588</v>
      </c>
      <c r="C12" s="183">
        <v>5904</v>
      </c>
      <c r="D12" s="162" t="s">
        <v>79</v>
      </c>
      <c r="E12" s="152">
        <v>5904</v>
      </c>
      <c r="F12" s="153">
        <v>44314</v>
      </c>
      <c r="G12" s="153">
        <v>44406</v>
      </c>
      <c r="H12" s="338">
        <v>44425</v>
      </c>
      <c r="I12" s="115" t="s">
        <v>659</v>
      </c>
      <c r="J12" s="152"/>
      <c r="K12" s="152">
        <v>5904</v>
      </c>
      <c r="L12" s="156"/>
      <c r="M12" s="152"/>
      <c r="N12" s="152"/>
      <c r="O12" s="152">
        <v>5904</v>
      </c>
      <c r="P12" s="162">
        <v>1</v>
      </c>
    </row>
    <row r="13" spans="1:16" s="226" customFormat="1" ht="36">
      <c r="A13" s="184" t="s">
        <v>199</v>
      </c>
      <c r="B13" s="119" t="s">
        <v>592</v>
      </c>
      <c r="C13" s="183">
        <v>25000</v>
      </c>
      <c r="D13" s="162" t="s">
        <v>79</v>
      </c>
      <c r="E13" s="152">
        <v>25000</v>
      </c>
      <c r="F13" s="153">
        <v>44315</v>
      </c>
      <c r="G13" s="153">
        <v>44406</v>
      </c>
      <c r="H13" s="338">
        <v>44425</v>
      </c>
      <c r="I13" s="115" t="s">
        <v>664</v>
      </c>
      <c r="J13" s="152"/>
      <c r="K13" s="152">
        <v>25000</v>
      </c>
      <c r="L13" s="156"/>
      <c r="M13" s="152"/>
      <c r="N13" s="152"/>
      <c r="O13" s="152"/>
      <c r="P13" s="162">
        <v>1</v>
      </c>
    </row>
    <row r="14" spans="1:16" s="226" customFormat="1" ht="36">
      <c r="A14" s="184" t="s">
        <v>593</v>
      </c>
      <c r="B14" s="119" t="s">
        <v>594</v>
      </c>
      <c r="C14" s="183">
        <v>12000</v>
      </c>
      <c r="D14" s="162" t="s">
        <v>237</v>
      </c>
      <c r="E14" s="152">
        <v>0</v>
      </c>
      <c r="F14" s="153">
        <v>44337</v>
      </c>
      <c r="G14" s="153">
        <v>44406</v>
      </c>
      <c r="H14" s="160"/>
      <c r="I14" s="115" t="s">
        <v>665</v>
      </c>
      <c r="J14" s="152"/>
      <c r="K14" s="152"/>
      <c r="L14" s="156"/>
      <c r="M14" s="152"/>
      <c r="N14" s="152"/>
      <c r="O14" s="152"/>
      <c r="P14" s="162"/>
    </row>
    <row r="15" spans="1:16" s="226" customFormat="1" ht="60">
      <c r="A15" s="184" t="s">
        <v>192</v>
      </c>
      <c r="B15" s="119" t="s">
        <v>617</v>
      </c>
      <c r="C15" s="183">
        <v>30000</v>
      </c>
      <c r="D15" s="151" t="s">
        <v>677</v>
      </c>
      <c r="E15" s="152">
        <v>30000</v>
      </c>
      <c r="F15" s="153">
        <v>44315</v>
      </c>
      <c r="G15" s="153">
        <v>44406</v>
      </c>
      <c r="H15" s="352" t="s">
        <v>861</v>
      </c>
      <c r="I15" s="115" t="s">
        <v>802</v>
      </c>
      <c r="J15" s="152"/>
      <c r="K15" s="152">
        <v>30000</v>
      </c>
      <c r="L15" s="156"/>
      <c r="M15" s="152"/>
      <c r="N15" s="152"/>
      <c r="O15" s="152"/>
      <c r="P15" s="162">
        <v>1</v>
      </c>
    </row>
    <row r="16" spans="1:16" s="226" customFormat="1" ht="96">
      <c r="A16" s="115" t="s">
        <v>299</v>
      </c>
      <c r="B16" s="115" t="s">
        <v>301</v>
      </c>
      <c r="C16" s="150">
        <v>40000</v>
      </c>
      <c r="D16" s="162" t="s">
        <v>79</v>
      </c>
      <c r="E16" s="152">
        <v>40000</v>
      </c>
      <c r="F16" s="153">
        <v>44124</v>
      </c>
      <c r="G16" s="153">
        <v>44406</v>
      </c>
      <c r="H16" s="338">
        <v>44425</v>
      </c>
      <c r="I16" s="115" t="s">
        <v>666</v>
      </c>
      <c r="J16" s="152">
        <v>40000</v>
      </c>
      <c r="K16" s="152"/>
      <c r="L16" s="156"/>
      <c r="M16" s="152"/>
      <c r="N16" s="152"/>
      <c r="O16" s="152">
        <v>40000</v>
      </c>
      <c r="P16" s="162">
        <v>1</v>
      </c>
    </row>
    <row r="17" spans="1:16" s="375" customFormat="1" ht="12">
      <c r="A17" s="376"/>
      <c r="B17" s="376"/>
      <c r="C17" s="377"/>
      <c r="D17" s="378"/>
      <c r="E17" s="379"/>
      <c r="F17" s="380"/>
      <c r="G17" s="380"/>
      <c r="H17" s="374"/>
      <c r="I17" s="376"/>
      <c r="J17" s="379"/>
      <c r="K17" s="379"/>
      <c r="L17" s="379"/>
      <c r="M17" s="379"/>
      <c r="N17" s="379"/>
      <c r="O17" s="379"/>
      <c r="P17" s="378"/>
    </row>
    <row r="18" spans="1:16" s="226" customFormat="1" ht="48">
      <c r="A18" s="115" t="s">
        <v>918</v>
      </c>
      <c r="B18" s="115" t="s">
        <v>805</v>
      </c>
      <c r="C18" s="150">
        <v>10000</v>
      </c>
      <c r="D18" s="162" t="s">
        <v>79</v>
      </c>
      <c r="E18" s="152">
        <v>10000</v>
      </c>
      <c r="F18" s="153">
        <v>44396</v>
      </c>
      <c r="G18" s="159">
        <v>44522</v>
      </c>
      <c r="H18" s="338"/>
      <c r="I18" s="115" t="s">
        <v>1115</v>
      </c>
      <c r="J18" s="152"/>
      <c r="K18" s="152">
        <v>10000</v>
      </c>
      <c r="L18" s="156"/>
      <c r="M18" s="152">
        <v>10000</v>
      </c>
      <c r="N18" s="152"/>
      <c r="O18" s="152">
        <v>10000</v>
      </c>
      <c r="P18" s="162">
        <v>1</v>
      </c>
    </row>
    <row r="19" spans="1:16" s="226" customFormat="1" ht="48">
      <c r="A19" s="115" t="s">
        <v>638</v>
      </c>
      <c r="B19" s="115" t="s">
        <v>920</v>
      </c>
      <c r="C19" s="150">
        <v>11000</v>
      </c>
      <c r="D19" s="162" t="s">
        <v>1069</v>
      </c>
      <c r="E19" s="152"/>
      <c r="F19" s="153">
        <v>44440</v>
      </c>
      <c r="G19" s="159">
        <v>44522</v>
      </c>
      <c r="H19" s="338"/>
      <c r="I19" s="410" t="s">
        <v>1116</v>
      </c>
      <c r="J19" s="152"/>
      <c r="K19" s="152"/>
      <c r="L19" s="156"/>
      <c r="M19" s="152"/>
      <c r="N19" s="152"/>
      <c r="O19" s="152"/>
      <c r="P19" s="162"/>
    </row>
    <row r="20" spans="1:16" s="226" customFormat="1" ht="60">
      <c r="A20" s="115" t="s">
        <v>919</v>
      </c>
      <c r="B20" s="115" t="s">
        <v>921</v>
      </c>
      <c r="C20" s="150">
        <v>10000</v>
      </c>
      <c r="D20" s="162"/>
      <c r="E20" s="152"/>
      <c r="F20" s="153">
        <v>44442</v>
      </c>
      <c r="G20" s="159">
        <v>44522</v>
      </c>
      <c r="H20" s="338"/>
      <c r="I20" s="410" t="s">
        <v>1117</v>
      </c>
      <c r="J20" s="152"/>
      <c r="K20" s="152"/>
      <c r="L20" s="156"/>
      <c r="M20" s="152"/>
      <c r="N20" s="152"/>
      <c r="O20" s="152"/>
      <c r="P20" s="162"/>
    </row>
    <row r="21" spans="1:16" s="226" customFormat="1" ht="36">
      <c r="A21" s="115" t="s">
        <v>127</v>
      </c>
      <c r="B21" s="115" t="s">
        <v>938</v>
      </c>
      <c r="C21" s="150">
        <v>10000</v>
      </c>
      <c r="D21" s="162" t="s">
        <v>79</v>
      </c>
      <c r="E21" s="152">
        <v>10000</v>
      </c>
      <c r="F21" s="153">
        <v>44438</v>
      </c>
      <c r="G21" s="159">
        <v>44522</v>
      </c>
      <c r="H21" s="338"/>
      <c r="I21" s="115" t="s">
        <v>1080</v>
      </c>
      <c r="J21" s="152"/>
      <c r="K21" s="152">
        <v>10000</v>
      </c>
      <c r="L21" s="156"/>
      <c r="M21" s="152"/>
      <c r="N21" s="152"/>
      <c r="O21" s="152">
        <v>10000</v>
      </c>
      <c r="P21" s="162">
        <v>1</v>
      </c>
    </row>
    <row r="22" spans="1:16" s="226" customFormat="1" ht="36">
      <c r="A22" s="115" t="s">
        <v>221</v>
      </c>
      <c r="B22" s="115" t="s">
        <v>939</v>
      </c>
      <c r="C22" s="150">
        <v>10000</v>
      </c>
      <c r="D22" s="162" t="s">
        <v>79</v>
      </c>
      <c r="E22" s="152">
        <v>10000</v>
      </c>
      <c r="F22" s="153">
        <v>44438</v>
      </c>
      <c r="G22" s="159">
        <v>44522</v>
      </c>
      <c r="H22" s="338"/>
      <c r="I22" s="115" t="s">
        <v>1118</v>
      </c>
      <c r="J22" s="152"/>
      <c r="K22" s="152">
        <v>10000</v>
      </c>
      <c r="L22" s="156"/>
      <c r="M22" s="152">
        <v>10000</v>
      </c>
      <c r="N22" s="152"/>
      <c r="O22" s="152">
        <v>10000</v>
      </c>
      <c r="P22" s="162">
        <v>1</v>
      </c>
    </row>
    <row r="23" spans="1:16" s="226" customFormat="1" ht="36">
      <c r="A23" s="115" t="s">
        <v>957</v>
      </c>
      <c r="B23" s="115" t="s">
        <v>1001</v>
      </c>
      <c r="C23" s="150">
        <v>20000</v>
      </c>
      <c r="D23" s="162" t="s">
        <v>79</v>
      </c>
      <c r="E23" s="152">
        <v>20000</v>
      </c>
      <c r="F23" s="153">
        <v>44501</v>
      </c>
      <c r="G23" s="159">
        <v>44522</v>
      </c>
      <c r="H23" s="338"/>
      <c r="I23" s="115" t="s">
        <v>1113</v>
      </c>
      <c r="J23" s="152">
        <v>20000</v>
      </c>
      <c r="K23" s="152"/>
      <c r="L23" s="156"/>
      <c r="M23" s="152"/>
      <c r="N23" s="152"/>
      <c r="O23" s="152">
        <v>20000</v>
      </c>
      <c r="P23" s="162">
        <v>1</v>
      </c>
    </row>
    <row r="24" spans="1:16" s="226" customFormat="1" ht="36">
      <c r="A24" s="115" t="s">
        <v>958</v>
      </c>
      <c r="B24" s="115" t="s">
        <v>1002</v>
      </c>
      <c r="C24" s="150">
        <v>20000</v>
      </c>
      <c r="D24" s="162" t="s">
        <v>79</v>
      </c>
      <c r="E24" s="152">
        <v>20000</v>
      </c>
      <c r="F24" s="153">
        <v>44501</v>
      </c>
      <c r="G24" s="159">
        <v>44522</v>
      </c>
      <c r="H24" s="338"/>
      <c r="I24" s="115" t="s">
        <v>1113</v>
      </c>
      <c r="J24" s="152">
        <v>20000</v>
      </c>
      <c r="K24" s="152"/>
      <c r="L24" s="156"/>
      <c r="M24" s="152"/>
      <c r="N24" s="152"/>
      <c r="O24" s="152">
        <v>20000</v>
      </c>
      <c r="P24" s="162">
        <v>1</v>
      </c>
    </row>
    <row r="25" spans="1:16" s="226" customFormat="1" ht="36">
      <c r="A25" s="115" t="s">
        <v>922</v>
      </c>
      <c r="B25" s="115" t="s">
        <v>1030</v>
      </c>
      <c r="C25" s="150">
        <v>20000</v>
      </c>
      <c r="D25" s="162" t="s">
        <v>79</v>
      </c>
      <c r="E25" s="152">
        <v>20000</v>
      </c>
      <c r="F25" s="153">
        <v>44505</v>
      </c>
      <c r="G25" s="159">
        <v>44522</v>
      </c>
      <c r="H25" s="338"/>
      <c r="I25" s="115" t="s">
        <v>1113</v>
      </c>
      <c r="J25" s="152">
        <v>20000</v>
      </c>
      <c r="K25" s="152"/>
      <c r="L25" s="156"/>
      <c r="M25" s="152"/>
      <c r="N25" s="152"/>
      <c r="O25" s="152">
        <v>20000</v>
      </c>
      <c r="P25" s="162">
        <v>1</v>
      </c>
    </row>
    <row r="26" spans="1:16" s="226" customFormat="1" ht="36">
      <c r="A26" s="115" t="s">
        <v>959</v>
      </c>
      <c r="B26" s="115" t="s">
        <v>1003</v>
      </c>
      <c r="C26" s="150">
        <v>20000</v>
      </c>
      <c r="D26" s="162" t="s">
        <v>79</v>
      </c>
      <c r="E26" s="152">
        <v>20000</v>
      </c>
      <c r="F26" s="153">
        <v>44498</v>
      </c>
      <c r="G26" s="159">
        <v>44522</v>
      </c>
      <c r="H26" s="338"/>
      <c r="I26" s="115" t="s">
        <v>1113</v>
      </c>
      <c r="J26" s="152">
        <v>20000</v>
      </c>
      <c r="K26" s="152"/>
      <c r="L26" s="156"/>
      <c r="M26" s="152"/>
      <c r="N26" s="152"/>
      <c r="O26" s="152">
        <v>20000</v>
      </c>
      <c r="P26" s="162">
        <v>1</v>
      </c>
    </row>
    <row r="27" spans="1:16" s="226" customFormat="1" ht="36">
      <c r="A27" s="115" t="s">
        <v>1004</v>
      </c>
      <c r="B27" s="115" t="s">
        <v>1005</v>
      </c>
      <c r="C27" s="150">
        <v>20000</v>
      </c>
      <c r="D27" s="162" t="s">
        <v>79</v>
      </c>
      <c r="E27" s="152">
        <v>20000</v>
      </c>
      <c r="F27" s="153">
        <v>44496</v>
      </c>
      <c r="G27" s="159">
        <v>44522</v>
      </c>
      <c r="H27" s="338"/>
      <c r="I27" s="115" t="s">
        <v>1113</v>
      </c>
      <c r="J27" s="152">
        <v>20000</v>
      </c>
      <c r="K27" s="152"/>
      <c r="L27" s="156"/>
      <c r="M27" s="152"/>
      <c r="N27" s="152"/>
      <c r="O27" s="152">
        <v>20000</v>
      </c>
      <c r="P27" s="162">
        <v>1</v>
      </c>
    </row>
    <row r="28" spans="1:16" s="226" customFormat="1" ht="60">
      <c r="A28" s="115" t="s">
        <v>203</v>
      </c>
      <c r="B28" s="115" t="s">
        <v>1006</v>
      </c>
      <c r="C28" s="150">
        <v>30000</v>
      </c>
      <c r="D28" s="162" t="s">
        <v>79</v>
      </c>
      <c r="E28" s="152">
        <v>30000</v>
      </c>
      <c r="F28" s="153">
        <v>44438</v>
      </c>
      <c r="G28" s="159">
        <v>44522</v>
      </c>
      <c r="H28" s="338"/>
      <c r="I28" s="410" t="s">
        <v>1134</v>
      </c>
      <c r="J28" s="152"/>
      <c r="K28" s="152">
        <v>30000</v>
      </c>
      <c r="L28" s="156"/>
      <c r="M28" s="152">
        <v>30000</v>
      </c>
      <c r="N28" s="152"/>
      <c r="O28" s="152">
        <v>30000</v>
      </c>
      <c r="P28" s="162">
        <v>1</v>
      </c>
    </row>
    <row r="29" spans="1:16" s="226" customFormat="1" ht="48">
      <c r="A29" s="115" t="s">
        <v>547</v>
      </c>
      <c r="B29" s="115" t="s">
        <v>1007</v>
      </c>
      <c r="C29" s="150">
        <v>20000</v>
      </c>
      <c r="D29" s="162"/>
      <c r="E29" s="152"/>
      <c r="F29" s="153">
        <v>44435</v>
      </c>
      <c r="G29" s="159">
        <v>44522</v>
      </c>
      <c r="H29" s="338"/>
      <c r="I29" s="410" t="s">
        <v>1095</v>
      </c>
      <c r="J29" s="152"/>
      <c r="K29" s="152"/>
      <c r="L29" s="156"/>
      <c r="M29" s="152"/>
      <c r="N29" s="152"/>
      <c r="O29" s="152"/>
      <c r="P29" s="162"/>
    </row>
    <row r="30" spans="1:16" s="226" customFormat="1" ht="36">
      <c r="A30" s="115" t="s">
        <v>999</v>
      </c>
      <c r="B30" s="115" t="s">
        <v>1008</v>
      </c>
      <c r="C30" s="150">
        <v>15000</v>
      </c>
      <c r="D30" s="162" t="s">
        <v>79</v>
      </c>
      <c r="E30" s="152">
        <v>15000</v>
      </c>
      <c r="F30" s="153">
        <v>44426</v>
      </c>
      <c r="G30" s="159">
        <v>44522</v>
      </c>
      <c r="H30" s="338"/>
      <c r="I30" s="115" t="s">
        <v>1096</v>
      </c>
      <c r="J30" s="152"/>
      <c r="K30" s="152">
        <v>15000</v>
      </c>
      <c r="L30" s="156"/>
      <c r="M30" s="152">
        <v>15000</v>
      </c>
      <c r="N30" s="152"/>
      <c r="O30" s="152">
        <v>15000</v>
      </c>
      <c r="P30" s="162">
        <v>1</v>
      </c>
    </row>
    <row r="31" spans="1:16" s="226" customFormat="1" ht="48">
      <c r="A31" s="115" t="s">
        <v>1000</v>
      </c>
      <c r="B31" s="115" t="s">
        <v>1009</v>
      </c>
      <c r="C31" s="150">
        <v>10000</v>
      </c>
      <c r="D31" s="162" t="s">
        <v>79</v>
      </c>
      <c r="E31" s="152">
        <v>10000</v>
      </c>
      <c r="F31" s="153">
        <v>44448</v>
      </c>
      <c r="G31" s="159">
        <v>44522</v>
      </c>
      <c r="H31" s="338"/>
      <c r="I31" s="115" t="s">
        <v>1111</v>
      </c>
      <c r="J31" s="152"/>
      <c r="K31" s="152">
        <v>10000</v>
      </c>
      <c r="L31" s="156"/>
      <c r="M31" s="152">
        <v>10000</v>
      </c>
      <c r="N31" s="152"/>
      <c r="O31" s="152">
        <v>10000</v>
      </c>
      <c r="P31" s="162">
        <v>1</v>
      </c>
    </row>
    <row r="32" spans="1:16" ht="12">
      <c r="A32" s="117"/>
      <c r="B32" s="117"/>
      <c r="C32" s="117"/>
      <c r="D32" s="117"/>
      <c r="E32" s="187"/>
      <c r="F32" s="117"/>
      <c r="G32" s="117"/>
      <c r="H32" s="117"/>
      <c r="I32" s="117"/>
      <c r="J32" s="117"/>
      <c r="K32" s="117"/>
      <c r="L32" s="164"/>
      <c r="M32" s="117"/>
      <c r="N32" s="155"/>
      <c r="O32" s="155"/>
      <c r="P32" s="157"/>
    </row>
    <row r="33" spans="1:16" ht="12">
      <c r="A33" s="117"/>
      <c r="B33" s="117"/>
      <c r="C33" s="117"/>
      <c r="D33" s="117"/>
      <c r="E33" s="187"/>
      <c r="F33" s="117"/>
      <c r="G33" s="117"/>
      <c r="H33" s="117"/>
      <c r="I33" s="117"/>
      <c r="J33" s="117"/>
      <c r="K33" s="117"/>
      <c r="L33" s="164"/>
      <c r="M33" s="117"/>
      <c r="N33" s="155"/>
      <c r="O33" s="155"/>
      <c r="P33" s="157"/>
    </row>
    <row r="34" spans="1:16" ht="12">
      <c r="A34" s="122"/>
      <c r="B34" s="122"/>
      <c r="C34" s="122"/>
      <c r="D34" s="122"/>
      <c r="E34" s="170"/>
      <c r="F34" s="122"/>
      <c r="G34" s="122"/>
      <c r="H34" s="122"/>
      <c r="I34" s="171" t="s">
        <v>12</v>
      </c>
      <c r="J34" s="172">
        <f aca="true" t="shared" si="0" ref="J34:P34">SUM(J2:J33)</f>
        <v>148250</v>
      </c>
      <c r="K34" s="172">
        <f t="shared" si="0"/>
        <v>325404</v>
      </c>
      <c r="L34" s="173"/>
      <c r="M34" s="172">
        <f t="shared" si="0"/>
        <v>95000</v>
      </c>
      <c r="N34" s="174">
        <f t="shared" si="0"/>
        <v>4500</v>
      </c>
      <c r="O34" s="174">
        <f t="shared" si="0"/>
        <v>250904</v>
      </c>
      <c r="P34" s="175">
        <f t="shared" si="0"/>
        <v>25</v>
      </c>
    </row>
    <row r="35" ht="12" thickBot="1"/>
    <row r="36" spans="9:10" ht="12" thickBot="1">
      <c r="I36" s="179" t="s">
        <v>174</v>
      </c>
      <c r="J36" s="180">
        <f>J34+K34</f>
        <v>473654</v>
      </c>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P46"/>
  <sheetViews>
    <sheetView zoomScale="94" zoomScaleNormal="94" zoomScalePageLayoutView="0" workbookViewId="0" topLeftCell="A1">
      <pane ySplit="1" topLeftCell="A11" activePane="bottomLeft" state="frozen"/>
      <selection pane="topLeft" activeCell="A1" sqref="A1"/>
      <selection pane="bottomLeft" activeCell="F43" sqref="F19:F43"/>
    </sheetView>
  </sheetViews>
  <sheetFormatPr defaultColWidth="9.140625" defaultRowHeight="15"/>
  <cols>
    <col min="1" max="1" width="28.140625" style="118" bestFit="1" customWidth="1"/>
    <col min="2" max="2" width="31.28125" style="118" customWidth="1"/>
    <col min="3" max="3" width="10.00390625" style="118" bestFit="1" customWidth="1"/>
    <col min="4" max="4" width="7.140625" style="118" bestFit="1" customWidth="1"/>
    <col min="5" max="5" width="11.28125" style="176" bestFit="1" customWidth="1"/>
    <col min="6" max="6" width="10.57421875" style="118" customWidth="1"/>
    <col min="7" max="8" width="9.57421875" style="118" bestFit="1" customWidth="1"/>
    <col min="9" max="9" width="44.8515625" style="118" customWidth="1"/>
    <col min="10" max="10" width="10.140625" style="118" bestFit="1" customWidth="1"/>
    <col min="11" max="11" width="9.140625" style="118" bestFit="1" customWidth="1"/>
    <col min="12" max="12" width="1.421875" style="177" customWidth="1"/>
    <col min="13" max="13" width="9.57421875" style="118" customWidth="1"/>
    <col min="14" max="14" width="7.28125" style="178" customWidth="1"/>
    <col min="15" max="15" width="9.28125" style="178" customWidth="1"/>
    <col min="16" max="16" width="5.28125" style="149" bestFit="1" customWidth="1"/>
    <col min="17" max="16384" width="8.8515625" style="118" customWidth="1"/>
  </cols>
  <sheetData>
    <row r="1" spans="1:16" s="149" customFormat="1" ht="36">
      <c r="A1" s="148" t="s">
        <v>18</v>
      </c>
      <c r="B1" s="148" t="s">
        <v>19</v>
      </c>
      <c r="C1" s="123" t="s">
        <v>165</v>
      </c>
      <c r="D1" s="148" t="s">
        <v>20</v>
      </c>
      <c r="E1" s="123" t="s">
        <v>21</v>
      </c>
      <c r="F1" s="148" t="s">
        <v>22</v>
      </c>
      <c r="G1" s="148" t="s">
        <v>23</v>
      </c>
      <c r="H1" s="148" t="s">
        <v>24</v>
      </c>
      <c r="I1" s="148" t="s">
        <v>25</v>
      </c>
      <c r="J1" s="123" t="s">
        <v>149</v>
      </c>
      <c r="K1" s="123" t="s">
        <v>150</v>
      </c>
      <c r="L1" s="139"/>
      <c r="M1" s="138" t="s">
        <v>151</v>
      </c>
      <c r="N1" s="127" t="s">
        <v>168</v>
      </c>
      <c r="O1" s="127" t="s">
        <v>167</v>
      </c>
      <c r="P1" s="124" t="s">
        <v>169</v>
      </c>
    </row>
    <row r="2" spans="1:16" ht="36">
      <c r="A2" s="95" t="s">
        <v>101</v>
      </c>
      <c r="B2" s="95" t="s">
        <v>109</v>
      </c>
      <c r="C2" s="155">
        <v>15000</v>
      </c>
      <c r="D2" s="157" t="s">
        <v>79</v>
      </c>
      <c r="E2" s="155">
        <v>15000</v>
      </c>
      <c r="F2" s="159">
        <v>44075</v>
      </c>
      <c r="G2" s="159">
        <v>44221</v>
      </c>
      <c r="H2" s="163">
        <v>44237</v>
      </c>
      <c r="I2" s="95" t="s">
        <v>171</v>
      </c>
      <c r="J2" s="155"/>
      <c r="K2" s="155">
        <v>15000</v>
      </c>
      <c r="L2" s="156"/>
      <c r="M2" s="155">
        <v>15000</v>
      </c>
      <c r="N2" s="155"/>
      <c r="O2" s="155">
        <v>15000</v>
      </c>
      <c r="P2" s="157">
        <v>1</v>
      </c>
    </row>
    <row r="3" spans="1:16" ht="24">
      <c r="A3" s="95" t="s">
        <v>188</v>
      </c>
      <c r="B3" s="95" t="s">
        <v>189</v>
      </c>
      <c r="C3" s="155">
        <v>50000</v>
      </c>
      <c r="D3" s="157" t="s">
        <v>79</v>
      </c>
      <c r="E3" s="155">
        <v>50000</v>
      </c>
      <c r="F3" s="159">
        <v>44245</v>
      </c>
      <c r="G3" s="159">
        <v>44250</v>
      </c>
      <c r="H3" s="163">
        <v>44257</v>
      </c>
      <c r="I3" s="95"/>
      <c r="J3" s="155">
        <v>50000</v>
      </c>
      <c r="K3" s="155"/>
      <c r="L3" s="156"/>
      <c r="M3" s="155"/>
      <c r="N3" s="155"/>
      <c r="O3" s="155"/>
      <c r="P3" s="157">
        <v>1</v>
      </c>
    </row>
    <row r="4" spans="1:16" ht="36">
      <c r="A4" s="95" t="s">
        <v>392</v>
      </c>
      <c r="B4" s="95" t="s">
        <v>314</v>
      </c>
      <c r="C4" s="155">
        <v>5000</v>
      </c>
      <c r="D4" s="157" t="s">
        <v>79</v>
      </c>
      <c r="E4" s="155">
        <v>5000</v>
      </c>
      <c r="F4" s="159">
        <v>44076</v>
      </c>
      <c r="G4" s="159">
        <v>44279</v>
      </c>
      <c r="H4" s="163">
        <v>44292</v>
      </c>
      <c r="I4" s="95" t="s">
        <v>357</v>
      </c>
      <c r="J4" s="155"/>
      <c r="K4" s="155">
        <v>5000</v>
      </c>
      <c r="L4" s="156"/>
      <c r="M4" s="155"/>
      <c r="N4" s="155"/>
      <c r="O4" s="155"/>
      <c r="P4" s="157">
        <v>1</v>
      </c>
    </row>
    <row r="5" spans="1:16" s="226" customFormat="1" ht="84">
      <c r="A5" s="115" t="s">
        <v>310</v>
      </c>
      <c r="B5" s="115" t="s">
        <v>311</v>
      </c>
      <c r="C5" s="152">
        <v>50000</v>
      </c>
      <c r="D5" s="162" t="s">
        <v>79</v>
      </c>
      <c r="E5" s="152">
        <v>50000</v>
      </c>
      <c r="F5" s="153">
        <v>44187</v>
      </c>
      <c r="G5" s="153">
        <v>44279</v>
      </c>
      <c r="H5" s="160"/>
      <c r="I5" s="115" t="s">
        <v>678</v>
      </c>
      <c r="J5" s="152"/>
      <c r="K5" s="152"/>
      <c r="L5" s="156"/>
      <c r="M5" s="152"/>
      <c r="N5" s="152"/>
      <c r="O5" s="152"/>
      <c r="P5" s="162"/>
    </row>
    <row r="6" spans="1:16" ht="51.75" customHeight="1">
      <c r="A6" s="95" t="s">
        <v>547</v>
      </c>
      <c r="B6" s="95" t="s">
        <v>549</v>
      </c>
      <c r="C6" s="155">
        <v>20000</v>
      </c>
      <c r="D6" s="157" t="s">
        <v>79</v>
      </c>
      <c r="E6" s="155">
        <v>10000</v>
      </c>
      <c r="F6" s="159">
        <v>44050</v>
      </c>
      <c r="G6" s="159">
        <v>44389</v>
      </c>
      <c r="H6" s="163">
        <v>44397</v>
      </c>
      <c r="I6" s="95" t="s">
        <v>550</v>
      </c>
      <c r="J6" s="155"/>
      <c r="K6" s="155">
        <v>10000</v>
      </c>
      <c r="L6" s="156"/>
      <c r="M6" s="155">
        <v>10000</v>
      </c>
      <c r="N6" s="155"/>
      <c r="O6" s="155">
        <v>10000</v>
      </c>
      <c r="P6" s="157">
        <v>1</v>
      </c>
    </row>
    <row r="7" spans="1:16" s="226" customFormat="1" ht="48">
      <c r="A7" s="115" t="s">
        <v>571</v>
      </c>
      <c r="B7" s="115" t="s">
        <v>572</v>
      </c>
      <c r="C7" s="152">
        <v>15000</v>
      </c>
      <c r="D7" s="162" t="s">
        <v>79</v>
      </c>
      <c r="E7" s="152">
        <v>15000</v>
      </c>
      <c r="F7" s="153">
        <v>44272</v>
      </c>
      <c r="G7" s="153">
        <v>44406</v>
      </c>
      <c r="H7" s="338">
        <v>44425</v>
      </c>
      <c r="I7" s="115" t="s">
        <v>679</v>
      </c>
      <c r="J7" s="152"/>
      <c r="K7" s="152">
        <v>15000</v>
      </c>
      <c r="L7" s="156"/>
      <c r="M7" s="152">
        <v>15000</v>
      </c>
      <c r="N7" s="152"/>
      <c r="O7" s="152">
        <v>15000</v>
      </c>
      <c r="P7" s="162">
        <v>1</v>
      </c>
    </row>
    <row r="8" spans="1:16" s="226" customFormat="1" ht="36">
      <c r="A8" s="115" t="s">
        <v>466</v>
      </c>
      <c r="B8" s="115" t="s">
        <v>576</v>
      </c>
      <c r="C8" s="241">
        <v>3046.24</v>
      </c>
      <c r="D8" s="162" t="s">
        <v>79</v>
      </c>
      <c r="E8" s="241">
        <v>3046.24</v>
      </c>
      <c r="F8" s="153">
        <v>44298</v>
      </c>
      <c r="G8" s="153">
        <v>44406</v>
      </c>
      <c r="H8" s="338">
        <v>44425</v>
      </c>
      <c r="I8" s="115" t="s">
        <v>660</v>
      </c>
      <c r="J8" s="152"/>
      <c r="K8" s="241">
        <v>3046.24</v>
      </c>
      <c r="L8" s="156"/>
      <c r="M8" s="152"/>
      <c r="N8" s="152"/>
      <c r="O8" s="152"/>
      <c r="P8" s="162">
        <v>1</v>
      </c>
    </row>
    <row r="9" spans="1:16" s="226" customFormat="1" ht="48">
      <c r="A9" s="115" t="s">
        <v>497</v>
      </c>
      <c r="B9" s="115" t="s">
        <v>577</v>
      </c>
      <c r="C9" s="152">
        <v>15000</v>
      </c>
      <c r="D9" s="162" t="s">
        <v>79</v>
      </c>
      <c r="E9" s="152">
        <v>15000</v>
      </c>
      <c r="F9" s="153">
        <v>44377</v>
      </c>
      <c r="G9" s="153">
        <v>44406</v>
      </c>
      <c r="H9" s="338">
        <v>44425</v>
      </c>
      <c r="I9" s="115" t="s">
        <v>680</v>
      </c>
      <c r="J9" s="152"/>
      <c r="K9" s="152">
        <v>15000</v>
      </c>
      <c r="L9" s="156"/>
      <c r="M9" s="152"/>
      <c r="N9" s="152"/>
      <c r="O9" s="152"/>
      <c r="P9" s="162">
        <v>1</v>
      </c>
    </row>
    <row r="10" spans="1:16" s="226" customFormat="1" ht="48">
      <c r="A10" s="115" t="s">
        <v>581</v>
      </c>
      <c r="B10" s="115" t="s">
        <v>582</v>
      </c>
      <c r="C10" s="152">
        <v>10000</v>
      </c>
      <c r="D10" s="162" t="s">
        <v>79</v>
      </c>
      <c r="E10" s="152">
        <v>10000</v>
      </c>
      <c r="F10" s="153">
        <v>44316</v>
      </c>
      <c r="G10" s="153">
        <v>44406</v>
      </c>
      <c r="H10" s="338">
        <v>44425</v>
      </c>
      <c r="I10" s="115" t="s">
        <v>681</v>
      </c>
      <c r="J10" s="152"/>
      <c r="K10" s="152">
        <v>10000</v>
      </c>
      <c r="L10" s="156"/>
      <c r="M10" s="152">
        <v>10000</v>
      </c>
      <c r="N10" s="152"/>
      <c r="O10" s="152">
        <v>10000</v>
      </c>
      <c r="P10" s="162">
        <v>1</v>
      </c>
    </row>
    <row r="11" spans="1:16" ht="72">
      <c r="A11" s="95" t="s">
        <v>366</v>
      </c>
      <c r="B11" s="95" t="s">
        <v>751</v>
      </c>
      <c r="C11" s="155">
        <v>118500</v>
      </c>
      <c r="D11" s="157" t="s">
        <v>79</v>
      </c>
      <c r="E11" s="155">
        <v>118500</v>
      </c>
      <c r="F11" s="159">
        <v>44070</v>
      </c>
      <c r="G11" s="159">
        <v>44172</v>
      </c>
      <c r="H11" s="185" t="s">
        <v>765</v>
      </c>
      <c r="I11" s="347" t="s">
        <v>752</v>
      </c>
      <c r="J11" s="155"/>
      <c r="K11" s="155">
        <v>45000</v>
      </c>
      <c r="L11" s="156"/>
      <c r="M11" s="155"/>
      <c r="N11" s="155"/>
      <c r="O11" s="155">
        <v>45000</v>
      </c>
      <c r="P11" s="157">
        <v>1</v>
      </c>
    </row>
    <row r="12" spans="1:16" s="375" customFormat="1" ht="12">
      <c r="A12" s="376"/>
      <c r="B12" s="376"/>
      <c r="C12" s="379"/>
      <c r="D12" s="378"/>
      <c r="E12" s="379"/>
      <c r="F12" s="380"/>
      <c r="G12" s="380"/>
      <c r="H12" s="381"/>
      <c r="I12" s="382"/>
      <c r="J12" s="379"/>
      <c r="K12" s="379"/>
      <c r="L12" s="379"/>
      <c r="M12" s="379"/>
      <c r="N12" s="379"/>
      <c r="O12" s="379"/>
      <c r="P12" s="378"/>
    </row>
    <row r="13" spans="1:16" ht="41.25">
      <c r="A13" s="95" t="s">
        <v>132</v>
      </c>
      <c r="B13" s="95" t="s">
        <v>924</v>
      </c>
      <c r="C13" s="155">
        <v>15000</v>
      </c>
      <c r="D13" s="157" t="s">
        <v>79</v>
      </c>
      <c r="E13" s="155">
        <v>15000</v>
      </c>
      <c r="F13" s="159">
        <v>44441</v>
      </c>
      <c r="G13" s="159">
        <v>44522</v>
      </c>
      <c r="H13" s="185"/>
      <c r="I13" s="347" t="s">
        <v>1119</v>
      </c>
      <c r="J13" s="155"/>
      <c r="K13" s="155">
        <v>15000</v>
      </c>
      <c r="L13" s="156"/>
      <c r="M13" s="155">
        <v>15000</v>
      </c>
      <c r="N13" s="155"/>
      <c r="O13" s="155">
        <v>15000</v>
      </c>
      <c r="P13" s="157">
        <v>1</v>
      </c>
    </row>
    <row r="14" spans="1:16" ht="41.25">
      <c r="A14" s="95" t="s">
        <v>922</v>
      </c>
      <c r="B14" s="95" t="s">
        <v>925</v>
      </c>
      <c r="C14" s="155">
        <v>10000</v>
      </c>
      <c r="D14" s="157" t="s">
        <v>79</v>
      </c>
      <c r="E14" s="155">
        <v>10000</v>
      </c>
      <c r="F14" s="159">
        <v>44435</v>
      </c>
      <c r="G14" s="159">
        <v>44522</v>
      </c>
      <c r="H14" s="185"/>
      <c r="I14" s="347" t="s">
        <v>1120</v>
      </c>
      <c r="J14" s="155"/>
      <c r="K14" s="155">
        <v>10000</v>
      </c>
      <c r="L14" s="156"/>
      <c r="M14" s="155">
        <v>10000</v>
      </c>
      <c r="N14" s="155"/>
      <c r="O14" s="155">
        <v>10000</v>
      </c>
      <c r="P14" s="157">
        <v>1</v>
      </c>
    </row>
    <row r="15" spans="1:16" ht="30.75">
      <c r="A15" s="95" t="s">
        <v>923</v>
      </c>
      <c r="B15" s="95" t="s">
        <v>926</v>
      </c>
      <c r="C15" s="155">
        <v>15000</v>
      </c>
      <c r="D15" s="157" t="s">
        <v>79</v>
      </c>
      <c r="E15" s="155">
        <v>15000</v>
      </c>
      <c r="F15" s="159">
        <v>44434</v>
      </c>
      <c r="G15" s="159">
        <v>44522</v>
      </c>
      <c r="H15" s="185"/>
      <c r="I15" s="347" t="s">
        <v>1121</v>
      </c>
      <c r="J15" s="155"/>
      <c r="K15" s="155">
        <v>15000</v>
      </c>
      <c r="L15" s="156"/>
      <c r="M15" s="155"/>
      <c r="N15" s="155"/>
      <c r="O15" s="155">
        <v>15000</v>
      </c>
      <c r="P15" s="157">
        <v>1</v>
      </c>
    </row>
    <row r="16" spans="1:16" ht="24">
      <c r="A16" s="95" t="s">
        <v>944</v>
      </c>
      <c r="B16" s="95" t="s">
        <v>946</v>
      </c>
      <c r="C16" s="155">
        <v>50000</v>
      </c>
      <c r="D16" s="157" t="s">
        <v>79</v>
      </c>
      <c r="E16" s="155">
        <v>30000</v>
      </c>
      <c r="F16" s="159">
        <v>44435</v>
      </c>
      <c r="G16" s="159">
        <v>44522</v>
      </c>
      <c r="H16" s="185"/>
      <c r="I16" s="411" t="s">
        <v>1067</v>
      </c>
      <c r="J16" s="155"/>
      <c r="K16" s="155">
        <v>30000</v>
      </c>
      <c r="L16" s="156"/>
      <c r="M16" s="155"/>
      <c r="N16" s="155"/>
      <c r="O16" s="155">
        <v>30000</v>
      </c>
      <c r="P16" s="157">
        <v>1</v>
      </c>
    </row>
    <row r="17" spans="1:16" ht="21">
      <c r="A17" s="95" t="s">
        <v>945</v>
      </c>
      <c r="B17" s="95" t="s">
        <v>947</v>
      </c>
      <c r="C17" s="155">
        <v>50000</v>
      </c>
      <c r="D17" s="157" t="s">
        <v>1069</v>
      </c>
      <c r="E17" s="155"/>
      <c r="F17" s="159">
        <v>44389</v>
      </c>
      <c r="G17" s="159">
        <v>44522</v>
      </c>
      <c r="H17" s="185"/>
      <c r="I17" s="411" t="s">
        <v>1068</v>
      </c>
      <c r="J17" s="155"/>
      <c r="K17" s="155"/>
      <c r="L17" s="156"/>
      <c r="M17" s="155"/>
      <c r="N17" s="155"/>
      <c r="O17" s="155"/>
      <c r="P17" s="157"/>
    </row>
    <row r="18" spans="1:16" ht="30.75">
      <c r="A18" s="95" t="s">
        <v>948</v>
      </c>
      <c r="B18" s="95" t="s">
        <v>952</v>
      </c>
      <c r="C18" s="155">
        <v>6000</v>
      </c>
      <c r="D18" s="157" t="s">
        <v>79</v>
      </c>
      <c r="E18" s="155">
        <v>6000</v>
      </c>
      <c r="F18" s="159">
        <v>44498</v>
      </c>
      <c r="G18" s="159">
        <v>44522</v>
      </c>
      <c r="H18" s="185"/>
      <c r="I18" s="347" t="s">
        <v>1081</v>
      </c>
      <c r="J18" s="155">
        <v>6000</v>
      </c>
      <c r="K18" s="155"/>
      <c r="L18" s="156"/>
      <c r="M18" s="155"/>
      <c r="N18" s="155"/>
      <c r="O18" s="155"/>
      <c r="P18" s="157">
        <v>1</v>
      </c>
    </row>
    <row r="19" spans="1:16" ht="30.75">
      <c r="A19" s="95" t="s">
        <v>949</v>
      </c>
      <c r="B19" s="95" t="s">
        <v>953</v>
      </c>
      <c r="C19" s="155">
        <v>6000</v>
      </c>
      <c r="D19" s="157" t="s">
        <v>79</v>
      </c>
      <c r="E19" s="155">
        <v>6000</v>
      </c>
      <c r="F19" s="159">
        <v>44501</v>
      </c>
      <c r="G19" s="159">
        <v>44522</v>
      </c>
      <c r="H19" s="185"/>
      <c r="I19" s="347" t="s">
        <v>1081</v>
      </c>
      <c r="J19" s="155">
        <v>6000</v>
      </c>
      <c r="K19" s="155"/>
      <c r="L19" s="156"/>
      <c r="M19" s="155"/>
      <c r="N19" s="155"/>
      <c r="O19" s="155"/>
      <c r="P19" s="157">
        <v>1</v>
      </c>
    </row>
    <row r="20" spans="1:16" ht="30.75">
      <c r="A20" s="95" t="s">
        <v>289</v>
      </c>
      <c r="B20" s="95" t="s">
        <v>952</v>
      </c>
      <c r="C20" s="155">
        <v>6000</v>
      </c>
      <c r="D20" s="157" t="s">
        <v>79</v>
      </c>
      <c r="E20" s="155">
        <v>6000</v>
      </c>
      <c r="F20" s="159">
        <v>44501</v>
      </c>
      <c r="G20" s="159">
        <v>44522</v>
      </c>
      <c r="H20" s="185"/>
      <c r="I20" s="347" t="s">
        <v>1082</v>
      </c>
      <c r="J20" s="155">
        <v>6000</v>
      </c>
      <c r="K20" s="155"/>
      <c r="L20" s="156"/>
      <c r="M20" s="155"/>
      <c r="N20" s="155"/>
      <c r="O20" s="155"/>
      <c r="P20" s="157">
        <v>1</v>
      </c>
    </row>
    <row r="21" spans="1:16" ht="30.75">
      <c r="A21" s="95" t="s">
        <v>497</v>
      </c>
      <c r="B21" s="95" t="s">
        <v>954</v>
      </c>
      <c r="C21" s="155">
        <v>1500</v>
      </c>
      <c r="D21" s="157" t="s">
        <v>79</v>
      </c>
      <c r="E21" s="155">
        <v>1500</v>
      </c>
      <c r="F21" s="159">
        <v>44501</v>
      </c>
      <c r="G21" s="159">
        <v>44522</v>
      </c>
      <c r="H21" s="185"/>
      <c r="I21" s="347" t="s">
        <v>1083</v>
      </c>
      <c r="J21" s="155">
        <v>1500</v>
      </c>
      <c r="K21" s="155"/>
      <c r="L21" s="156"/>
      <c r="M21" s="155"/>
      <c r="N21" s="155"/>
      <c r="O21" s="155"/>
      <c r="P21" s="157">
        <v>1</v>
      </c>
    </row>
    <row r="22" spans="1:16" ht="30.75">
      <c r="A22" s="95" t="s">
        <v>249</v>
      </c>
      <c r="B22" s="95" t="s">
        <v>954</v>
      </c>
      <c r="C22" s="155">
        <v>6000</v>
      </c>
      <c r="D22" s="157" t="s">
        <v>79</v>
      </c>
      <c r="E22" s="155">
        <v>6000</v>
      </c>
      <c r="F22" s="159">
        <v>44494</v>
      </c>
      <c r="G22" s="159">
        <v>44522</v>
      </c>
      <c r="H22" s="185"/>
      <c r="I22" s="347" t="s">
        <v>1081</v>
      </c>
      <c r="J22" s="155">
        <v>6000</v>
      </c>
      <c r="K22" s="155"/>
      <c r="L22" s="156"/>
      <c r="M22" s="155"/>
      <c r="N22" s="155"/>
      <c r="O22" s="155"/>
      <c r="P22" s="157">
        <v>1</v>
      </c>
    </row>
    <row r="23" spans="1:16" ht="30.75">
      <c r="A23" s="95" t="s">
        <v>950</v>
      </c>
      <c r="B23" s="95" t="s">
        <v>955</v>
      </c>
      <c r="C23" s="155">
        <v>6000</v>
      </c>
      <c r="D23" s="157" t="s">
        <v>79</v>
      </c>
      <c r="E23" s="155">
        <v>6000</v>
      </c>
      <c r="F23" s="159">
        <v>44495</v>
      </c>
      <c r="G23" s="159">
        <v>44522</v>
      </c>
      <c r="H23" s="185"/>
      <c r="I23" s="347" t="s">
        <v>1081</v>
      </c>
      <c r="J23" s="155">
        <v>6000</v>
      </c>
      <c r="K23" s="155"/>
      <c r="L23" s="156"/>
      <c r="M23" s="155"/>
      <c r="N23" s="155"/>
      <c r="O23" s="155"/>
      <c r="P23" s="157">
        <v>1</v>
      </c>
    </row>
    <row r="24" spans="1:16" ht="30.75">
      <c r="A24" s="95" t="s">
        <v>294</v>
      </c>
      <c r="B24" s="95" t="s">
        <v>956</v>
      </c>
      <c r="C24" s="155">
        <v>6000</v>
      </c>
      <c r="D24" s="157" t="s">
        <v>79</v>
      </c>
      <c r="E24" s="155">
        <v>6000</v>
      </c>
      <c r="F24" s="159">
        <v>44501</v>
      </c>
      <c r="G24" s="159">
        <v>44522</v>
      </c>
      <c r="H24" s="185"/>
      <c r="I24" s="347" t="s">
        <v>1084</v>
      </c>
      <c r="J24" s="155">
        <v>6000</v>
      </c>
      <c r="K24" s="155"/>
      <c r="L24" s="156"/>
      <c r="M24" s="155"/>
      <c r="N24" s="155"/>
      <c r="O24" s="155"/>
      <c r="P24" s="157">
        <v>1</v>
      </c>
    </row>
    <row r="25" spans="1:16" ht="30.75">
      <c r="A25" s="95" t="s">
        <v>199</v>
      </c>
      <c r="B25" s="95" t="s">
        <v>952</v>
      </c>
      <c r="C25" s="155">
        <v>6000</v>
      </c>
      <c r="D25" s="157" t="s">
        <v>79</v>
      </c>
      <c r="E25" s="155">
        <v>6000</v>
      </c>
      <c r="F25" s="159">
        <v>44498</v>
      </c>
      <c r="G25" s="159">
        <v>44522</v>
      </c>
      <c r="H25" s="185"/>
      <c r="I25" s="347" t="s">
        <v>1081</v>
      </c>
      <c r="J25" s="155">
        <v>6000</v>
      </c>
      <c r="K25" s="155"/>
      <c r="L25" s="156"/>
      <c r="M25" s="155"/>
      <c r="N25" s="155"/>
      <c r="O25" s="155"/>
      <c r="P25" s="157">
        <v>1</v>
      </c>
    </row>
    <row r="26" spans="1:16" ht="52.5" customHeight="1">
      <c r="A26" s="95" t="s">
        <v>247</v>
      </c>
      <c r="B26" s="95" t="s">
        <v>954</v>
      </c>
      <c r="C26" s="155">
        <v>4000</v>
      </c>
      <c r="D26" s="157"/>
      <c r="E26" s="155"/>
      <c r="F26" s="159">
        <v>44497</v>
      </c>
      <c r="G26" s="159">
        <v>44522</v>
      </c>
      <c r="H26" s="185"/>
      <c r="I26" s="411" t="s">
        <v>1085</v>
      </c>
      <c r="J26" s="155"/>
      <c r="K26" s="155"/>
      <c r="L26" s="156"/>
      <c r="M26" s="155"/>
      <c r="N26" s="155"/>
      <c r="O26" s="155"/>
      <c r="P26" s="157"/>
    </row>
    <row r="27" spans="1:16" ht="41.25">
      <c r="A27" s="95" t="s">
        <v>951</v>
      </c>
      <c r="B27" s="95" t="s">
        <v>954</v>
      </c>
      <c r="C27" s="155">
        <v>9405</v>
      </c>
      <c r="D27" s="157"/>
      <c r="E27" s="155"/>
      <c r="F27" s="159">
        <v>44496</v>
      </c>
      <c r="G27" s="159">
        <v>44522</v>
      </c>
      <c r="H27" s="185"/>
      <c r="I27" s="411" t="s">
        <v>1086</v>
      </c>
      <c r="J27" s="155"/>
      <c r="K27" s="155"/>
      <c r="L27" s="156"/>
      <c r="M27" s="155"/>
      <c r="N27" s="155"/>
      <c r="O27" s="155"/>
      <c r="P27" s="157"/>
    </row>
    <row r="28" spans="1:16" ht="42.75" customHeight="1">
      <c r="A28" s="95" t="s">
        <v>728</v>
      </c>
      <c r="B28" s="95" t="s">
        <v>987</v>
      </c>
      <c r="C28" s="155">
        <v>10000</v>
      </c>
      <c r="D28" s="157" t="s">
        <v>79</v>
      </c>
      <c r="E28" s="155">
        <v>10000</v>
      </c>
      <c r="F28" s="159">
        <v>44438</v>
      </c>
      <c r="G28" s="159">
        <v>44522</v>
      </c>
      <c r="H28" s="185"/>
      <c r="I28" s="347" t="s">
        <v>1091</v>
      </c>
      <c r="J28" s="155"/>
      <c r="K28" s="155">
        <v>10000</v>
      </c>
      <c r="L28" s="156"/>
      <c r="M28" s="155">
        <v>10000</v>
      </c>
      <c r="N28" s="155"/>
      <c r="O28" s="155">
        <v>10000</v>
      </c>
      <c r="P28" s="157">
        <v>1</v>
      </c>
    </row>
    <row r="29" spans="1:16" ht="42.75" customHeight="1">
      <c r="A29" s="95" t="s">
        <v>979</v>
      </c>
      <c r="B29" s="95" t="s">
        <v>988</v>
      </c>
      <c r="C29" s="155">
        <v>15000</v>
      </c>
      <c r="D29" s="157" t="s">
        <v>79</v>
      </c>
      <c r="E29" s="155">
        <v>15000</v>
      </c>
      <c r="F29" s="159">
        <v>44438</v>
      </c>
      <c r="G29" s="159">
        <v>44522</v>
      </c>
      <c r="H29" s="185"/>
      <c r="I29" s="347" t="s">
        <v>1092</v>
      </c>
      <c r="J29" s="155"/>
      <c r="K29" s="155">
        <v>15000</v>
      </c>
      <c r="L29" s="156"/>
      <c r="M29" s="155">
        <v>15000</v>
      </c>
      <c r="N29" s="155"/>
      <c r="O29" s="155">
        <v>15000</v>
      </c>
      <c r="P29" s="157">
        <v>1</v>
      </c>
    </row>
    <row r="30" spans="1:16" ht="41.25">
      <c r="A30" s="95" t="s">
        <v>775</v>
      </c>
      <c r="B30" s="95" t="s">
        <v>989</v>
      </c>
      <c r="C30" s="155">
        <v>20000</v>
      </c>
      <c r="D30" s="157"/>
      <c r="E30" s="155"/>
      <c r="F30" s="159">
        <v>44438</v>
      </c>
      <c r="G30" s="159">
        <v>44522</v>
      </c>
      <c r="H30" s="185"/>
      <c r="I30" s="411" t="s">
        <v>1094</v>
      </c>
      <c r="J30" s="155"/>
      <c r="K30" s="155"/>
      <c r="L30" s="156"/>
      <c r="M30" s="155"/>
      <c r="N30" s="155"/>
      <c r="O30" s="155"/>
      <c r="P30" s="157"/>
    </row>
    <row r="31" spans="1:16" ht="41.25">
      <c r="A31" s="95" t="s">
        <v>980</v>
      </c>
      <c r="B31" s="95" t="s">
        <v>990</v>
      </c>
      <c r="C31" s="155">
        <v>20000</v>
      </c>
      <c r="D31" s="157"/>
      <c r="E31" s="155"/>
      <c r="F31" s="159">
        <v>44431</v>
      </c>
      <c r="G31" s="159">
        <v>44522</v>
      </c>
      <c r="H31" s="185"/>
      <c r="I31" s="411" t="s">
        <v>1099</v>
      </c>
      <c r="J31" s="155"/>
      <c r="K31" s="155"/>
      <c r="L31" s="156"/>
      <c r="M31" s="155"/>
      <c r="N31" s="155"/>
      <c r="O31" s="155"/>
      <c r="P31" s="157"/>
    </row>
    <row r="32" spans="1:16" ht="30.75">
      <c r="A32" s="95" t="s">
        <v>981</v>
      </c>
      <c r="B32" s="95" t="s">
        <v>991</v>
      </c>
      <c r="C32" s="155">
        <v>10000</v>
      </c>
      <c r="D32" s="157" t="s">
        <v>79</v>
      </c>
      <c r="E32" s="155">
        <v>10000</v>
      </c>
      <c r="F32" s="159">
        <v>44448</v>
      </c>
      <c r="G32" s="159">
        <v>44522</v>
      </c>
      <c r="H32" s="185"/>
      <c r="I32" s="347" t="s">
        <v>1100</v>
      </c>
      <c r="J32" s="155"/>
      <c r="K32" s="155">
        <v>10000</v>
      </c>
      <c r="L32" s="156"/>
      <c r="M32" s="155">
        <v>10000</v>
      </c>
      <c r="N32" s="155"/>
      <c r="O32" s="155">
        <v>10000</v>
      </c>
      <c r="P32" s="157">
        <v>1</v>
      </c>
    </row>
    <row r="33" spans="1:16" ht="30.75">
      <c r="A33" s="95" t="s">
        <v>904</v>
      </c>
      <c r="B33" s="95" t="s">
        <v>992</v>
      </c>
      <c r="C33" s="155">
        <v>10000</v>
      </c>
      <c r="D33" s="157" t="s">
        <v>79</v>
      </c>
      <c r="E33" s="155">
        <v>10000</v>
      </c>
      <c r="F33" s="159">
        <v>44439</v>
      </c>
      <c r="G33" s="159">
        <v>44522</v>
      </c>
      <c r="H33" s="185"/>
      <c r="I33" s="347" t="s">
        <v>1102</v>
      </c>
      <c r="J33" s="155"/>
      <c r="K33" s="155">
        <v>10000</v>
      </c>
      <c r="L33" s="156"/>
      <c r="M33" s="155">
        <v>10000</v>
      </c>
      <c r="N33" s="155"/>
      <c r="O33" s="155">
        <v>10000</v>
      </c>
      <c r="P33" s="157">
        <v>1</v>
      </c>
    </row>
    <row r="34" spans="1:16" ht="30.75">
      <c r="A34" s="95" t="s">
        <v>755</v>
      </c>
      <c r="B34" s="95" t="s">
        <v>993</v>
      </c>
      <c r="C34" s="155">
        <v>20000</v>
      </c>
      <c r="D34" s="157" t="s">
        <v>79</v>
      </c>
      <c r="E34" s="155">
        <v>20000</v>
      </c>
      <c r="F34" s="159">
        <v>44440</v>
      </c>
      <c r="G34" s="159">
        <v>44522</v>
      </c>
      <c r="H34" s="185"/>
      <c r="I34" s="347" t="s">
        <v>1103</v>
      </c>
      <c r="J34" s="155"/>
      <c r="K34" s="155">
        <v>20000</v>
      </c>
      <c r="L34" s="156"/>
      <c r="M34" s="155">
        <v>20000</v>
      </c>
      <c r="N34" s="155"/>
      <c r="O34" s="155">
        <v>20000</v>
      </c>
      <c r="P34" s="157">
        <v>1</v>
      </c>
    </row>
    <row r="35" spans="1:16" ht="41.25">
      <c r="A35" s="95" t="s">
        <v>982</v>
      </c>
      <c r="B35" s="95" t="s">
        <v>994</v>
      </c>
      <c r="C35" s="155">
        <v>10000</v>
      </c>
      <c r="D35" s="157"/>
      <c r="E35" s="155"/>
      <c r="F35" s="159">
        <v>44440</v>
      </c>
      <c r="G35" s="159">
        <v>44522</v>
      </c>
      <c r="H35" s="185"/>
      <c r="I35" s="411" t="s">
        <v>1105</v>
      </c>
      <c r="J35" s="155"/>
      <c r="K35" s="155"/>
      <c r="L35" s="156"/>
      <c r="M35" s="155"/>
      <c r="N35" s="155"/>
      <c r="O35" s="155"/>
      <c r="P35" s="157"/>
    </row>
    <row r="36" spans="1:16" ht="41.25">
      <c r="A36" s="95" t="s">
        <v>983</v>
      </c>
      <c r="B36" s="347" t="s">
        <v>995</v>
      </c>
      <c r="C36" s="155">
        <v>10000</v>
      </c>
      <c r="D36" s="157" t="s">
        <v>79</v>
      </c>
      <c r="E36" s="155">
        <v>10000</v>
      </c>
      <c r="F36" s="159">
        <v>44439</v>
      </c>
      <c r="G36" s="159">
        <v>44522</v>
      </c>
      <c r="H36" s="185"/>
      <c r="I36" s="347" t="s">
        <v>1107</v>
      </c>
      <c r="J36" s="155"/>
      <c r="K36" s="155">
        <v>10000</v>
      </c>
      <c r="L36" s="156"/>
      <c r="M36" s="155">
        <v>10000</v>
      </c>
      <c r="N36" s="155"/>
      <c r="O36" s="155">
        <v>10000</v>
      </c>
      <c r="P36" s="157">
        <v>1</v>
      </c>
    </row>
    <row r="37" spans="1:16" ht="30.75">
      <c r="A37" s="95" t="s">
        <v>984</v>
      </c>
      <c r="B37" s="95" t="s">
        <v>996</v>
      </c>
      <c r="C37" s="155">
        <v>10000</v>
      </c>
      <c r="D37" s="157" t="s">
        <v>79</v>
      </c>
      <c r="E37" s="155">
        <v>10000</v>
      </c>
      <c r="F37" s="159">
        <v>44459</v>
      </c>
      <c r="G37" s="159">
        <v>44522</v>
      </c>
      <c r="H37" s="185"/>
      <c r="I37" s="347" t="s">
        <v>1109</v>
      </c>
      <c r="J37" s="155"/>
      <c r="K37" s="155">
        <v>10000</v>
      </c>
      <c r="L37" s="156"/>
      <c r="M37" s="155">
        <v>10000</v>
      </c>
      <c r="N37" s="155"/>
      <c r="O37" s="155">
        <v>10000</v>
      </c>
      <c r="P37" s="157">
        <v>1</v>
      </c>
    </row>
    <row r="38" spans="1:16" ht="30.75">
      <c r="A38" s="95" t="s">
        <v>985</v>
      </c>
      <c r="B38" s="95" t="s">
        <v>997</v>
      </c>
      <c r="C38" s="155">
        <v>15000</v>
      </c>
      <c r="D38" s="157" t="s">
        <v>79</v>
      </c>
      <c r="E38" s="155">
        <v>1500</v>
      </c>
      <c r="F38" s="159">
        <v>44453</v>
      </c>
      <c r="G38" s="159">
        <v>44522</v>
      </c>
      <c r="H38" s="185"/>
      <c r="I38" s="347" t="s">
        <v>1110</v>
      </c>
      <c r="J38" s="155"/>
      <c r="K38" s="155">
        <v>15000</v>
      </c>
      <c r="L38" s="156"/>
      <c r="M38" s="155">
        <v>15000</v>
      </c>
      <c r="N38" s="155"/>
      <c r="O38" s="155">
        <v>15000</v>
      </c>
      <c r="P38" s="157">
        <v>1</v>
      </c>
    </row>
    <row r="39" spans="1:16" ht="30.75">
      <c r="A39" s="95" t="s">
        <v>986</v>
      </c>
      <c r="B39" s="95" t="s">
        <v>998</v>
      </c>
      <c r="C39" s="155">
        <v>10000</v>
      </c>
      <c r="D39" s="157" t="s">
        <v>79</v>
      </c>
      <c r="E39" s="155">
        <v>10000</v>
      </c>
      <c r="F39" s="159">
        <v>44494</v>
      </c>
      <c r="G39" s="159">
        <v>44522</v>
      </c>
      <c r="H39" s="185"/>
      <c r="I39" s="347" t="s">
        <v>1112</v>
      </c>
      <c r="J39" s="155"/>
      <c r="K39" s="155">
        <v>10000</v>
      </c>
      <c r="L39" s="156"/>
      <c r="M39" s="155">
        <v>10000</v>
      </c>
      <c r="N39" s="155"/>
      <c r="O39" s="155">
        <v>10000</v>
      </c>
      <c r="P39" s="157">
        <v>1</v>
      </c>
    </row>
    <row r="40" spans="1:16" ht="41.25">
      <c r="A40" s="95" t="s">
        <v>1010</v>
      </c>
      <c r="B40" s="95" t="s">
        <v>1011</v>
      </c>
      <c r="C40" s="155">
        <v>20000</v>
      </c>
      <c r="D40" s="157" t="s">
        <v>1069</v>
      </c>
      <c r="E40" s="155"/>
      <c r="F40" s="159">
        <v>44462</v>
      </c>
      <c r="G40" s="159">
        <v>44522</v>
      </c>
      <c r="H40" s="185"/>
      <c r="I40" s="411" t="s">
        <v>1089</v>
      </c>
      <c r="J40" s="155"/>
      <c r="K40" s="155"/>
      <c r="L40" s="156"/>
      <c r="M40" s="155"/>
      <c r="N40" s="155"/>
      <c r="O40" s="155"/>
      <c r="P40" s="157"/>
    </row>
    <row r="41" spans="1:16" ht="24">
      <c r="A41" s="95" t="s">
        <v>366</v>
      </c>
      <c r="B41" s="95" t="s">
        <v>1073</v>
      </c>
      <c r="C41" s="155">
        <v>111000</v>
      </c>
      <c r="D41" s="157" t="s">
        <v>79</v>
      </c>
      <c r="E41" s="155">
        <v>111000</v>
      </c>
      <c r="F41" s="159">
        <v>44501</v>
      </c>
      <c r="G41" s="159">
        <v>44522</v>
      </c>
      <c r="H41" s="185"/>
      <c r="I41" s="347" t="s">
        <v>1074</v>
      </c>
      <c r="J41" s="155">
        <v>111000</v>
      </c>
      <c r="K41" s="155"/>
      <c r="L41" s="156"/>
      <c r="M41" s="155"/>
      <c r="N41" s="155"/>
      <c r="O41" s="155">
        <v>111000</v>
      </c>
      <c r="P41" s="157">
        <v>1</v>
      </c>
    </row>
    <row r="42" spans="1:16" ht="12">
      <c r="A42" s="117"/>
      <c r="B42" s="117"/>
      <c r="C42" s="117"/>
      <c r="D42" s="117"/>
      <c r="E42" s="187"/>
      <c r="F42" s="117"/>
      <c r="G42" s="117"/>
      <c r="H42" s="117"/>
      <c r="I42" s="117"/>
      <c r="J42" s="117"/>
      <c r="K42" s="117"/>
      <c r="L42" s="164"/>
      <c r="M42" s="117"/>
      <c r="N42" s="155"/>
      <c r="O42" s="155"/>
      <c r="P42" s="157"/>
    </row>
    <row r="43" spans="1:16" ht="12">
      <c r="A43" s="117"/>
      <c r="B43" s="117"/>
      <c r="C43" s="117"/>
      <c r="D43" s="117"/>
      <c r="E43" s="187"/>
      <c r="F43" s="117"/>
      <c r="G43" s="117"/>
      <c r="H43" s="117"/>
      <c r="I43" s="117"/>
      <c r="J43" s="117"/>
      <c r="K43" s="117"/>
      <c r="L43" s="164"/>
      <c r="M43" s="117"/>
      <c r="N43" s="155"/>
      <c r="O43" s="155"/>
      <c r="P43" s="157"/>
    </row>
    <row r="44" spans="1:16" ht="12">
      <c r="A44" s="122"/>
      <c r="B44" s="122"/>
      <c r="C44" s="122"/>
      <c r="D44" s="122"/>
      <c r="E44" s="170"/>
      <c r="F44" s="122"/>
      <c r="G44" s="122"/>
      <c r="H44" s="122"/>
      <c r="I44" s="171" t="s">
        <v>12</v>
      </c>
      <c r="J44" s="172">
        <f aca="true" t="shared" si="0" ref="J44:P44">SUM(J2:J43)</f>
        <v>204500</v>
      </c>
      <c r="K44" s="172">
        <f t="shared" si="0"/>
        <v>298046.24</v>
      </c>
      <c r="L44" s="173"/>
      <c r="M44" s="172">
        <f t="shared" si="0"/>
        <v>185000</v>
      </c>
      <c r="N44" s="174">
        <f t="shared" si="0"/>
        <v>0</v>
      </c>
      <c r="O44" s="174">
        <f t="shared" si="0"/>
        <v>386000</v>
      </c>
      <c r="P44" s="175">
        <f t="shared" si="0"/>
        <v>31</v>
      </c>
    </row>
    <row r="45" ht="12" thickBot="1"/>
    <row r="46" spans="9:10" ht="12" thickBot="1">
      <c r="I46" s="179" t="s">
        <v>175</v>
      </c>
      <c r="J46" s="180">
        <f>J44+K44</f>
        <v>502546.24</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P18"/>
  <sheetViews>
    <sheetView zoomScale="94" zoomScaleNormal="94" zoomScalePageLayoutView="0" workbookViewId="0" topLeftCell="A1">
      <pane ySplit="1" topLeftCell="A6" activePane="bottomLeft" state="frozen"/>
      <selection pane="topLeft" activeCell="A1" sqref="A1"/>
      <selection pane="bottomLeft" activeCell="F8" sqref="F8"/>
    </sheetView>
  </sheetViews>
  <sheetFormatPr defaultColWidth="9.140625" defaultRowHeight="15"/>
  <cols>
    <col min="1" max="1" width="32.8515625" style="118" customWidth="1"/>
    <col min="2" max="2" width="31.8515625" style="118" customWidth="1"/>
    <col min="3" max="3" width="11.7109375" style="178" bestFit="1" customWidth="1"/>
    <col min="4" max="4" width="7.140625" style="149" bestFit="1" customWidth="1"/>
    <col min="5" max="5" width="11.7109375" style="178" bestFit="1" customWidth="1"/>
    <col min="6" max="6" width="11.28125" style="118" bestFit="1" customWidth="1"/>
    <col min="7" max="8" width="10.140625" style="118" bestFit="1" customWidth="1"/>
    <col min="9" max="9" width="38.140625" style="118" customWidth="1"/>
    <col min="10" max="10" width="12.00390625" style="118" customWidth="1"/>
    <col min="11" max="11" width="11.421875" style="178" bestFit="1" customWidth="1"/>
    <col min="12" max="12" width="1.421875" style="177" customWidth="1"/>
    <col min="13" max="13" width="11.421875" style="178" bestFit="1" customWidth="1"/>
    <col min="14" max="14" width="9.140625" style="178" bestFit="1" customWidth="1"/>
    <col min="15" max="15" width="7.28125" style="178" bestFit="1" customWidth="1"/>
    <col min="16" max="16" width="5.28125" style="149" bestFit="1" customWidth="1"/>
    <col min="17" max="16384" width="8.8515625" style="118" customWidth="1"/>
  </cols>
  <sheetData>
    <row r="1" spans="1:16" s="149" customFormat="1" ht="36">
      <c r="A1" s="148" t="s">
        <v>18</v>
      </c>
      <c r="B1" s="148" t="s">
        <v>19</v>
      </c>
      <c r="C1" s="123" t="s">
        <v>165</v>
      </c>
      <c r="D1" s="148" t="s">
        <v>20</v>
      </c>
      <c r="E1" s="123" t="s">
        <v>21</v>
      </c>
      <c r="F1" s="148" t="s">
        <v>22</v>
      </c>
      <c r="G1" s="148" t="s">
        <v>23</v>
      </c>
      <c r="H1" s="148" t="s">
        <v>24</v>
      </c>
      <c r="I1" s="148" t="s">
        <v>25</v>
      </c>
      <c r="J1" s="123" t="s">
        <v>166</v>
      </c>
      <c r="K1" s="123" t="s">
        <v>156</v>
      </c>
      <c r="L1" s="139"/>
      <c r="M1" s="138" t="s">
        <v>157</v>
      </c>
      <c r="N1" s="127" t="s">
        <v>168</v>
      </c>
      <c r="O1" s="127" t="s">
        <v>167</v>
      </c>
      <c r="P1" s="124" t="s">
        <v>169</v>
      </c>
    </row>
    <row r="2" spans="1:16" ht="51" customHeight="1">
      <c r="A2" s="117" t="s">
        <v>226</v>
      </c>
      <c r="B2" s="117" t="s">
        <v>291</v>
      </c>
      <c r="C2" s="155">
        <v>13650</v>
      </c>
      <c r="D2" s="157" t="s">
        <v>79</v>
      </c>
      <c r="E2" s="155">
        <v>13650</v>
      </c>
      <c r="F2" s="163">
        <v>44071</v>
      </c>
      <c r="G2" s="163">
        <v>44279</v>
      </c>
      <c r="H2" s="163">
        <v>44292</v>
      </c>
      <c r="I2" s="188" t="s">
        <v>349</v>
      </c>
      <c r="J2" s="117"/>
      <c r="K2" s="155">
        <v>13650</v>
      </c>
      <c r="L2" s="164"/>
      <c r="M2" s="155"/>
      <c r="N2" s="155"/>
      <c r="O2" s="155"/>
      <c r="P2" s="157">
        <v>1</v>
      </c>
    </row>
    <row r="3" spans="1:16" ht="72">
      <c r="A3" s="117" t="s">
        <v>303</v>
      </c>
      <c r="B3" s="117" t="s">
        <v>306</v>
      </c>
      <c r="C3" s="155">
        <v>25000</v>
      </c>
      <c r="D3" s="157" t="s">
        <v>79</v>
      </c>
      <c r="E3" s="155">
        <v>25000</v>
      </c>
      <c r="F3" s="163">
        <v>44186</v>
      </c>
      <c r="G3" s="163">
        <v>44279</v>
      </c>
      <c r="H3" s="163">
        <v>44397</v>
      </c>
      <c r="I3" s="95" t="s">
        <v>626</v>
      </c>
      <c r="J3" s="117"/>
      <c r="K3" s="155">
        <v>25000</v>
      </c>
      <c r="L3" s="164"/>
      <c r="M3" s="155"/>
      <c r="N3" s="155">
        <v>25000</v>
      </c>
      <c r="O3" s="155"/>
      <c r="P3" s="157">
        <v>1</v>
      </c>
    </row>
    <row r="4" spans="1:16" ht="72">
      <c r="A4" s="117" t="s">
        <v>304</v>
      </c>
      <c r="B4" s="117" t="s">
        <v>305</v>
      </c>
      <c r="C4" s="155">
        <v>25000</v>
      </c>
      <c r="D4" s="157" t="s">
        <v>79</v>
      </c>
      <c r="E4" s="155">
        <v>25000</v>
      </c>
      <c r="F4" s="163">
        <v>44071</v>
      </c>
      <c r="G4" s="163">
        <v>44279</v>
      </c>
      <c r="H4" s="163">
        <v>44315</v>
      </c>
      <c r="I4" s="95" t="s">
        <v>627</v>
      </c>
      <c r="J4" s="117"/>
      <c r="K4" s="155">
        <v>25000</v>
      </c>
      <c r="L4" s="164"/>
      <c r="M4" s="155"/>
      <c r="N4" s="155"/>
      <c r="O4" s="155"/>
      <c r="P4" s="157">
        <v>1</v>
      </c>
    </row>
    <row r="5" spans="1:16" s="226" customFormat="1" ht="72">
      <c r="A5" s="75" t="s">
        <v>578</v>
      </c>
      <c r="B5" s="75" t="s">
        <v>579</v>
      </c>
      <c r="C5" s="152">
        <v>15000</v>
      </c>
      <c r="D5" s="162" t="s">
        <v>79</v>
      </c>
      <c r="E5" s="152">
        <v>15000</v>
      </c>
      <c r="F5" s="160">
        <v>44376</v>
      </c>
      <c r="G5" s="160">
        <v>44406</v>
      </c>
      <c r="H5" s="160">
        <v>44425</v>
      </c>
      <c r="I5" s="115" t="s">
        <v>682</v>
      </c>
      <c r="J5" s="75"/>
      <c r="K5" s="152">
        <v>15000</v>
      </c>
      <c r="L5" s="164"/>
      <c r="M5" s="152">
        <v>15000</v>
      </c>
      <c r="N5" s="152"/>
      <c r="O5" s="152"/>
      <c r="P5" s="162">
        <v>1</v>
      </c>
    </row>
    <row r="6" spans="1:16" s="226" customFormat="1" ht="72">
      <c r="A6" s="75" t="s">
        <v>590</v>
      </c>
      <c r="B6" s="75" t="s">
        <v>591</v>
      </c>
      <c r="C6" s="152">
        <v>5000</v>
      </c>
      <c r="D6" s="162" t="s">
        <v>79</v>
      </c>
      <c r="E6" s="152">
        <v>5000</v>
      </c>
      <c r="F6" s="160">
        <v>44292</v>
      </c>
      <c r="G6" s="160">
        <v>44406</v>
      </c>
      <c r="H6" s="338">
        <v>44469</v>
      </c>
      <c r="I6" s="115" t="s">
        <v>801</v>
      </c>
      <c r="J6" s="75"/>
      <c r="K6" s="152">
        <v>5000</v>
      </c>
      <c r="L6" s="164"/>
      <c r="M6" s="152"/>
      <c r="N6" s="152"/>
      <c r="O6" s="152"/>
      <c r="P6" s="162">
        <v>1</v>
      </c>
    </row>
    <row r="7" spans="1:16" s="375" customFormat="1" ht="12">
      <c r="A7" s="383"/>
      <c r="B7" s="383"/>
      <c r="C7" s="379"/>
      <c r="D7" s="378"/>
      <c r="E7" s="379"/>
      <c r="F7" s="384"/>
      <c r="G7" s="384"/>
      <c r="H7" s="374"/>
      <c r="I7" s="376"/>
      <c r="J7" s="383"/>
      <c r="K7" s="379"/>
      <c r="L7" s="383"/>
      <c r="M7" s="379"/>
      <c r="N7" s="379"/>
      <c r="O7" s="379"/>
      <c r="P7" s="378"/>
    </row>
    <row r="8" spans="1:16" ht="60">
      <c r="A8" s="117" t="s">
        <v>931</v>
      </c>
      <c r="B8" s="95" t="s">
        <v>933</v>
      </c>
      <c r="C8" s="155">
        <v>20000</v>
      </c>
      <c r="D8" s="157" t="s">
        <v>79</v>
      </c>
      <c r="E8" s="155">
        <v>20000</v>
      </c>
      <c r="F8" s="163">
        <v>44440</v>
      </c>
      <c r="G8" s="159">
        <v>44522</v>
      </c>
      <c r="H8" s="117"/>
      <c r="I8" s="95" t="s">
        <v>1122</v>
      </c>
      <c r="J8" s="117"/>
      <c r="K8" s="155">
        <v>20000</v>
      </c>
      <c r="L8" s="164"/>
      <c r="M8" s="155">
        <v>20000</v>
      </c>
      <c r="N8" s="155"/>
      <c r="O8" s="155">
        <v>20000</v>
      </c>
      <c r="P8" s="157">
        <v>1</v>
      </c>
    </row>
    <row r="9" spans="1:16" ht="84">
      <c r="A9" s="117" t="s">
        <v>932</v>
      </c>
      <c r="B9" s="117" t="s">
        <v>934</v>
      </c>
      <c r="C9" s="155">
        <v>10000</v>
      </c>
      <c r="D9" s="157" t="s">
        <v>1069</v>
      </c>
      <c r="E9" s="155"/>
      <c r="F9" s="163">
        <v>44435</v>
      </c>
      <c r="G9" s="159">
        <v>44522</v>
      </c>
      <c r="H9" s="117"/>
      <c r="I9" s="410" t="s">
        <v>1123</v>
      </c>
      <c r="J9" s="117"/>
      <c r="K9" s="155"/>
      <c r="L9" s="164"/>
      <c r="M9" s="155"/>
      <c r="N9" s="155"/>
      <c r="O9" s="155"/>
      <c r="P9" s="157"/>
    </row>
    <row r="10" spans="1:16" ht="12">
      <c r="A10" s="117"/>
      <c r="B10" s="117"/>
      <c r="C10" s="155"/>
      <c r="D10" s="157"/>
      <c r="E10" s="155"/>
      <c r="F10" s="117"/>
      <c r="G10" s="117"/>
      <c r="H10" s="117"/>
      <c r="I10" s="117"/>
      <c r="J10" s="117"/>
      <c r="K10" s="155"/>
      <c r="L10" s="164"/>
      <c r="M10" s="155"/>
      <c r="N10" s="155"/>
      <c r="O10" s="155"/>
      <c r="P10" s="157"/>
    </row>
    <row r="11" spans="1:16" ht="12">
      <c r="A11" s="117"/>
      <c r="B11" s="117"/>
      <c r="C11" s="155"/>
      <c r="D11" s="157"/>
      <c r="E11" s="155"/>
      <c r="F11" s="117"/>
      <c r="G11" s="117"/>
      <c r="H11" s="117"/>
      <c r="I11" s="117"/>
      <c r="J11" s="117"/>
      <c r="K11" s="155"/>
      <c r="L11" s="164"/>
      <c r="M11" s="155"/>
      <c r="N11" s="155"/>
      <c r="O11" s="155"/>
      <c r="P11" s="157"/>
    </row>
    <row r="12" spans="1:16" ht="12">
      <c r="A12" s="117"/>
      <c r="B12" s="117"/>
      <c r="C12" s="155"/>
      <c r="D12" s="157"/>
      <c r="E12" s="155"/>
      <c r="F12" s="117"/>
      <c r="G12" s="117"/>
      <c r="H12" s="117"/>
      <c r="I12" s="117"/>
      <c r="J12" s="117"/>
      <c r="K12" s="155"/>
      <c r="L12" s="164"/>
      <c r="M12" s="155"/>
      <c r="N12" s="155"/>
      <c r="O12" s="155"/>
      <c r="P12" s="157"/>
    </row>
    <row r="13" spans="1:16" ht="12">
      <c r="A13" s="117"/>
      <c r="B13" s="117"/>
      <c r="C13" s="155"/>
      <c r="D13" s="157"/>
      <c r="E13" s="155"/>
      <c r="F13" s="117"/>
      <c r="G13" s="117"/>
      <c r="H13" s="117"/>
      <c r="I13" s="117"/>
      <c r="J13" s="117"/>
      <c r="K13" s="155"/>
      <c r="L13" s="164"/>
      <c r="M13" s="155"/>
      <c r="N13" s="155"/>
      <c r="O13" s="155"/>
      <c r="P13" s="157"/>
    </row>
    <row r="14" spans="1:16" ht="12">
      <c r="A14" s="117"/>
      <c r="B14" s="117"/>
      <c r="C14" s="155"/>
      <c r="D14" s="157"/>
      <c r="E14" s="155"/>
      <c r="F14" s="117"/>
      <c r="G14" s="117"/>
      <c r="H14" s="117"/>
      <c r="I14" s="117"/>
      <c r="J14" s="117"/>
      <c r="K14" s="155"/>
      <c r="L14" s="164"/>
      <c r="M14" s="155"/>
      <c r="N14" s="155"/>
      <c r="O14" s="155"/>
      <c r="P14" s="157"/>
    </row>
    <row r="15" spans="1:16" ht="12">
      <c r="A15" s="117"/>
      <c r="B15" s="117"/>
      <c r="C15" s="155"/>
      <c r="D15" s="157"/>
      <c r="E15" s="155"/>
      <c r="F15" s="117"/>
      <c r="G15" s="117"/>
      <c r="H15" s="117"/>
      <c r="I15" s="117"/>
      <c r="J15" s="117"/>
      <c r="K15" s="155"/>
      <c r="L15" s="164"/>
      <c r="M15" s="155"/>
      <c r="N15" s="155"/>
      <c r="O15" s="155"/>
      <c r="P15" s="157"/>
    </row>
    <row r="16" spans="1:16" ht="12">
      <c r="A16" s="122"/>
      <c r="B16" s="122"/>
      <c r="C16" s="189"/>
      <c r="D16" s="190"/>
      <c r="E16" s="189"/>
      <c r="F16" s="122"/>
      <c r="G16" s="122"/>
      <c r="H16" s="122"/>
      <c r="I16" s="171" t="s">
        <v>12</v>
      </c>
      <c r="J16" s="172">
        <f aca="true" t="shared" si="0" ref="J16:P16">SUM(J2:J15)</f>
        <v>0</v>
      </c>
      <c r="K16" s="174">
        <f t="shared" si="0"/>
        <v>103650</v>
      </c>
      <c r="L16" s="173"/>
      <c r="M16" s="174">
        <f t="shared" si="0"/>
        <v>35000</v>
      </c>
      <c r="N16" s="174">
        <f t="shared" si="0"/>
        <v>25000</v>
      </c>
      <c r="O16" s="174">
        <f t="shared" si="0"/>
        <v>20000</v>
      </c>
      <c r="P16" s="175">
        <f t="shared" si="0"/>
        <v>6</v>
      </c>
    </row>
    <row r="17" ht="12" thickBot="1"/>
    <row r="18" spans="9:10" ht="12" thickBot="1">
      <c r="I18" s="179" t="s">
        <v>176</v>
      </c>
      <c r="J18" s="180">
        <f>J16+K16</f>
        <v>103650</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P17"/>
  <sheetViews>
    <sheetView zoomScalePageLayoutView="0" workbookViewId="0" topLeftCell="A1">
      <pane ySplit="1" topLeftCell="A7" activePane="bottomLeft" state="frozen"/>
      <selection pane="topLeft" activeCell="A1" sqref="A1"/>
      <selection pane="bottomLeft" activeCell="I12" sqref="I12"/>
    </sheetView>
  </sheetViews>
  <sheetFormatPr defaultColWidth="9.140625" defaultRowHeight="15"/>
  <cols>
    <col min="1" max="1" width="30.00390625" style="118" customWidth="1"/>
    <col min="2" max="2" width="27.140625" style="118" customWidth="1"/>
    <col min="3" max="3" width="11.00390625" style="178" bestFit="1" customWidth="1"/>
    <col min="4" max="4" width="7.140625" style="149" bestFit="1" customWidth="1"/>
    <col min="5" max="5" width="11.00390625" style="176" bestFit="1" customWidth="1"/>
    <col min="6" max="6" width="10.28125" style="118" bestFit="1" customWidth="1"/>
    <col min="7" max="8" width="9.57421875" style="118" bestFit="1" customWidth="1"/>
    <col min="9" max="9" width="35.28125" style="118" customWidth="1"/>
    <col min="10" max="10" width="12.140625" style="118" bestFit="1" customWidth="1"/>
    <col min="11" max="11" width="11.28125" style="118" bestFit="1" customWidth="1"/>
    <col min="12" max="12" width="1.421875" style="177" customWidth="1"/>
    <col min="13" max="13" width="11.28125" style="118" bestFit="1" customWidth="1"/>
    <col min="14" max="15" width="9.7109375" style="178" customWidth="1"/>
    <col min="16" max="16" width="5.28125" style="149" bestFit="1" customWidth="1"/>
    <col min="17" max="16384" width="8.8515625" style="118" customWidth="1"/>
  </cols>
  <sheetData>
    <row r="1" spans="1:16" s="149" customFormat="1" ht="45.75" customHeight="1">
      <c r="A1" s="148" t="s">
        <v>18</v>
      </c>
      <c r="B1" s="148" t="s">
        <v>19</v>
      </c>
      <c r="C1" s="123" t="s">
        <v>165</v>
      </c>
      <c r="D1" s="148" t="s">
        <v>20</v>
      </c>
      <c r="E1" s="123" t="s">
        <v>21</v>
      </c>
      <c r="F1" s="148" t="s">
        <v>22</v>
      </c>
      <c r="G1" s="148" t="s">
        <v>23</v>
      </c>
      <c r="H1" s="148" t="s">
        <v>24</v>
      </c>
      <c r="I1" s="148" t="s">
        <v>25</v>
      </c>
      <c r="J1" s="123" t="s">
        <v>158</v>
      </c>
      <c r="K1" s="123" t="s">
        <v>159</v>
      </c>
      <c r="L1" s="139"/>
      <c r="M1" s="138" t="s">
        <v>160</v>
      </c>
      <c r="N1" s="127" t="s">
        <v>168</v>
      </c>
      <c r="O1" s="127" t="s">
        <v>167</v>
      </c>
      <c r="P1" s="124" t="s">
        <v>169</v>
      </c>
    </row>
    <row r="2" spans="1:16" ht="24">
      <c r="A2" s="115" t="s">
        <v>88</v>
      </c>
      <c r="B2" s="115" t="s">
        <v>99</v>
      </c>
      <c r="C2" s="150">
        <v>250000</v>
      </c>
      <c r="D2" s="158" t="s">
        <v>79</v>
      </c>
      <c r="E2" s="155">
        <v>15000</v>
      </c>
      <c r="F2" s="159">
        <v>44005</v>
      </c>
      <c r="G2" s="159">
        <v>44222</v>
      </c>
      <c r="H2" s="160">
        <v>44222</v>
      </c>
      <c r="I2" s="95" t="s">
        <v>100</v>
      </c>
      <c r="J2" s="155">
        <v>15000</v>
      </c>
      <c r="K2" s="155"/>
      <c r="L2" s="156"/>
      <c r="M2" s="155"/>
      <c r="N2" s="155">
        <v>15000</v>
      </c>
      <c r="O2" s="155"/>
      <c r="P2" s="157">
        <v>1</v>
      </c>
    </row>
    <row r="3" spans="1:16" ht="58.5" customHeight="1">
      <c r="A3" s="95" t="s">
        <v>88</v>
      </c>
      <c r="B3" s="95" t="s">
        <v>88</v>
      </c>
      <c r="C3" s="155">
        <v>300000</v>
      </c>
      <c r="D3" s="158" t="s">
        <v>79</v>
      </c>
      <c r="E3" s="155">
        <v>300000</v>
      </c>
      <c r="F3" s="159">
        <v>44215</v>
      </c>
      <c r="G3" s="159">
        <v>44222</v>
      </c>
      <c r="H3" s="191" t="s">
        <v>657</v>
      </c>
      <c r="I3" s="95" t="s">
        <v>628</v>
      </c>
      <c r="J3" s="155">
        <v>225000</v>
      </c>
      <c r="K3" s="155"/>
      <c r="L3" s="156"/>
      <c r="M3" s="155"/>
      <c r="N3" s="155">
        <v>225000</v>
      </c>
      <c r="O3" s="155"/>
      <c r="P3" s="157">
        <v>1</v>
      </c>
    </row>
    <row r="4" spans="1:16" ht="46.5" customHeight="1">
      <c r="A4" s="95" t="s">
        <v>89</v>
      </c>
      <c r="B4" s="95" t="s">
        <v>356</v>
      </c>
      <c r="C4" s="155">
        <v>1793891</v>
      </c>
      <c r="D4" s="157" t="s">
        <v>79</v>
      </c>
      <c r="E4" s="155">
        <v>1750000</v>
      </c>
      <c r="F4" s="159">
        <v>44005</v>
      </c>
      <c r="G4" s="159">
        <v>44222</v>
      </c>
      <c r="H4" s="192" t="s">
        <v>431</v>
      </c>
      <c r="I4" s="193" t="s">
        <v>430</v>
      </c>
      <c r="J4" s="155">
        <v>275000</v>
      </c>
      <c r="K4" s="155"/>
      <c r="L4" s="156"/>
      <c r="M4" s="155"/>
      <c r="N4" s="155"/>
      <c r="O4" s="155"/>
      <c r="P4" s="157">
        <v>1</v>
      </c>
    </row>
    <row r="5" spans="1:16" ht="84">
      <c r="A5" s="117" t="s">
        <v>89</v>
      </c>
      <c r="B5" s="95" t="s">
        <v>356</v>
      </c>
      <c r="C5" s="155">
        <v>50000</v>
      </c>
      <c r="D5" s="157" t="s">
        <v>79</v>
      </c>
      <c r="E5" s="187">
        <v>25000</v>
      </c>
      <c r="F5" s="163">
        <v>44284</v>
      </c>
      <c r="G5" s="163">
        <v>44279</v>
      </c>
      <c r="H5" s="163">
        <v>44404</v>
      </c>
      <c r="I5" s="95" t="s">
        <v>691</v>
      </c>
      <c r="J5" s="155">
        <v>25000</v>
      </c>
      <c r="K5" s="117"/>
      <c r="L5" s="164"/>
      <c r="M5" s="117"/>
      <c r="N5" s="155">
        <v>25000</v>
      </c>
      <c r="O5" s="155"/>
      <c r="P5" s="157">
        <v>1</v>
      </c>
    </row>
    <row r="6" spans="1:16" ht="24">
      <c r="A6" s="117" t="s">
        <v>563</v>
      </c>
      <c r="B6" s="95" t="s">
        <v>564</v>
      </c>
      <c r="C6" s="155">
        <v>159750</v>
      </c>
      <c r="D6" s="157" t="s">
        <v>79</v>
      </c>
      <c r="E6" s="187">
        <v>159750</v>
      </c>
      <c r="F6" s="163">
        <v>44396</v>
      </c>
      <c r="G6" s="185" t="s">
        <v>766</v>
      </c>
      <c r="H6" s="185" t="s">
        <v>806</v>
      </c>
      <c r="I6" s="95" t="s">
        <v>767</v>
      </c>
      <c r="J6" s="155">
        <v>159750</v>
      </c>
      <c r="K6" s="117"/>
      <c r="L6" s="164"/>
      <c r="M6" s="117"/>
      <c r="N6" s="155">
        <v>159750</v>
      </c>
      <c r="P6" s="157">
        <v>1</v>
      </c>
    </row>
    <row r="7" spans="1:16" s="226" customFormat="1" ht="60">
      <c r="A7" s="75" t="s">
        <v>325</v>
      </c>
      <c r="B7" s="115" t="s">
        <v>566</v>
      </c>
      <c r="C7" s="152">
        <v>25000</v>
      </c>
      <c r="D7" s="162" t="s">
        <v>79</v>
      </c>
      <c r="E7" s="340">
        <v>25000</v>
      </c>
      <c r="F7" s="160">
        <v>44379</v>
      </c>
      <c r="G7" s="160">
        <v>44406</v>
      </c>
      <c r="H7" s="75"/>
      <c r="I7" s="115" t="s">
        <v>683</v>
      </c>
      <c r="J7" s="75"/>
      <c r="K7" s="75"/>
      <c r="L7" s="164"/>
      <c r="M7" s="75"/>
      <c r="N7" s="152"/>
      <c r="O7" s="152"/>
      <c r="P7" s="162"/>
    </row>
    <row r="8" spans="1:16" s="226" customFormat="1" ht="48">
      <c r="A8" s="75" t="s">
        <v>325</v>
      </c>
      <c r="B8" s="115" t="s">
        <v>631</v>
      </c>
      <c r="C8" s="152">
        <v>10000</v>
      </c>
      <c r="D8" s="162" t="s">
        <v>79</v>
      </c>
      <c r="E8" s="340">
        <v>10000</v>
      </c>
      <c r="F8" s="160">
        <v>44370</v>
      </c>
      <c r="G8" s="160">
        <v>44406</v>
      </c>
      <c r="H8" s="338">
        <v>44425</v>
      </c>
      <c r="I8" s="115" t="s">
        <v>672</v>
      </c>
      <c r="J8" s="152">
        <v>10000</v>
      </c>
      <c r="K8" s="152"/>
      <c r="L8" s="164"/>
      <c r="M8" s="75"/>
      <c r="N8" s="152">
        <v>10000</v>
      </c>
      <c r="O8" s="152"/>
      <c r="P8" s="162">
        <v>1</v>
      </c>
    </row>
    <row r="9" spans="1:16" s="226" customFormat="1" ht="48">
      <c r="A9" s="120" t="s">
        <v>282</v>
      </c>
      <c r="B9" s="335" t="s">
        <v>589</v>
      </c>
      <c r="C9" s="336">
        <v>30726</v>
      </c>
      <c r="D9" s="321" t="s">
        <v>79</v>
      </c>
      <c r="E9" s="337">
        <v>30726</v>
      </c>
      <c r="F9" s="338">
        <v>44313</v>
      </c>
      <c r="G9" s="338">
        <v>44406</v>
      </c>
      <c r="H9" s="338">
        <v>44425</v>
      </c>
      <c r="I9" s="120" t="s">
        <v>668</v>
      </c>
      <c r="J9" s="336">
        <v>30726</v>
      </c>
      <c r="K9" s="336"/>
      <c r="L9" s="169"/>
      <c r="M9" s="335"/>
      <c r="N9" s="336"/>
      <c r="O9" s="336"/>
      <c r="P9" s="321">
        <v>1</v>
      </c>
    </row>
    <row r="10" spans="1:16" s="375" customFormat="1" ht="12">
      <c r="A10" s="385"/>
      <c r="B10" s="370"/>
      <c r="C10" s="371"/>
      <c r="D10" s="372"/>
      <c r="E10" s="373"/>
      <c r="F10" s="374"/>
      <c r="G10" s="374"/>
      <c r="H10" s="374"/>
      <c r="I10" s="385"/>
      <c r="J10" s="371"/>
      <c r="K10" s="371"/>
      <c r="L10" s="370"/>
      <c r="M10" s="370"/>
      <c r="N10" s="371"/>
      <c r="O10" s="371"/>
      <c r="P10" s="372"/>
    </row>
    <row r="11" spans="1:16" ht="48" customHeight="1">
      <c r="A11" s="117" t="s">
        <v>896</v>
      </c>
      <c r="B11" s="95" t="s">
        <v>960</v>
      </c>
      <c r="C11" s="155">
        <v>30310</v>
      </c>
      <c r="D11" s="157" t="s">
        <v>1069</v>
      </c>
      <c r="E11" s="187"/>
      <c r="F11" s="163">
        <v>44462</v>
      </c>
      <c r="G11" s="159">
        <v>44522</v>
      </c>
      <c r="H11" s="117"/>
      <c r="I11" s="410" t="s">
        <v>1136</v>
      </c>
      <c r="J11" s="117"/>
      <c r="K11" s="117"/>
      <c r="L11" s="164"/>
      <c r="M11" s="117"/>
      <c r="N11" s="155"/>
      <c r="O11" s="155"/>
      <c r="P11" s="157"/>
    </row>
    <row r="12" spans="1:16" ht="12">
      <c r="A12" s="117"/>
      <c r="B12" s="95"/>
      <c r="C12" s="155"/>
      <c r="D12" s="157"/>
      <c r="E12" s="187"/>
      <c r="F12" s="163"/>
      <c r="G12" s="163"/>
      <c r="H12" s="117"/>
      <c r="I12" s="95"/>
      <c r="J12" s="117"/>
      <c r="K12" s="117"/>
      <c r="L12" s="164"/>
      <c r="M12" s="117"/>
      <c r="N12" s="155"/>
      <c r="O12" s="155"/>
      <c r="P12" s="157"/>
    </row>
    <row r="13" spans="1:16" ht="12">
      <c r="A13" s="117"/>
      <c r="B13" s="95"/>
      <c r="C13" s="155"/>
      <c r="D13" s="157"/>
      <c r="E13" s="187"/>
      <c r="F13" s="163"/>
      <c r="G13" s="163"/>
      <c r="H13" s="117"/>
      <c r="I13" s="95"/>
      <c r="J13" s="117"/>
      <c r="K13" s="117"/>
      <c r="L13" s="164"/>
      <c r="M13" s="117"/>
      <c r="N13" s="155"/>
      <c r="O13" s="155"/>
      <c r="P13" s="157"/>
    </row>
    <row r="14" spans="1:16" ht="12">
      <c r="A14" s="117"/>
      <c r="B14" s="117"/>
      <c r="C14" s="155"/>
      <c r="D14" s="157"/>
      <c r="E14" s="187"/>
      <c r="F14" s="117"/>
      <c r="G14" s="117"/>
      <c r="H14" s="117"/>
      <c r="I14" s="117"/>
      <c r="J14" s="117"/>
      <c r="K14" s="117"/>
      <c r="L14" s="164"/>
      <c r="M14" s="117"/>
      <c r="N14" s="155"/>
      <c r="O14" s="155"/>
      <c r="P14" s="157"/>
    </row>
    <row r="15" spans="1:16" ht="12">
      <c r="A15" s="122"/>
      <c r="B15" s="122"/>
      <c r="C15" s="189"/>
      <c r="D15" s="190"/>
      <c r="E15" s="170"/>
      <c r="F15" s="122"/>
      <c r="G15" s="122"/>
      <c r="H15" s="122"/>
      <c r="I15" s="171" t="s">
        <v>12</v>
      </c>
      <c r="J15" s="172">
        <f aca="true" t="shared" si="0" ref="J15:P15">SUM(J2:J14)</f>
        <v>740476</v>
      </c>
      <c r="K15" s="172">
        <f t="shared" si="0"/>
        <v>0</v>
      </c>
      <c r="L15" s="173"/>
      <c r="M15" s="172">
        <f t="shared" si="0"/>
        <v>0</v>
      </c>
      <c r="N15" s="174">
        <f t="shared" si="0"/>
        <v>434750</v>
      </c>
      <c r="O15" s="174">
        <f t="shared" si="0"/>
        <v>0</v>
      </c>
      <c r="P15" s="175">
        <f t="shared" si="0"/>
        <v>7</v>
      </c>
    </row>
    <row r="17" spans="9:10" ht="12">
      <c r="I17" s="194" t="s">
        <v>177</v>
      </c>
      <c r="J17" s="195">
        <f>J15+K15</f>
        <v>740476</v>
      </c>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pane ySplit="1" topLeftCell="A6" activePane="bottomLeft" state="frozen"/>
      <selection pane="topLeft" activeCell="A1" sqref="A1"/>
      <selection pane="bottomLeft" activeCell="B10" sqref="B10:B11"/>
    </sheetView>
  </sheetViews>
  <sheetFormatPr defaultColWidth="9.140625" defaultRowHeight="15"/>
  <cols>
    <col min="1" max="1" width="41.28125" style="118" customWidth="1"/>
    <col min="2" max="2" width="22.57421875" style="118" customWidth="1"/>
    <col min="3" max="3" width="12.28125" style="118" bestFit="1" customWidth="1"/>
    <col min="4" max="4" width="8.57421875" style="118" customWidth="1"/>
    <col min="5" max="5" width="11.421875" style="118" customWidth="1"/>
    <col min="6" max="6" width="8.421875" style="118" bestFit="1" customWidth="1"/>
    <col min="7" max="7" width="10.57421875" style="118" bestFit="1" customWidth="1"/>
    <col min="8" max="8" width="46.7109375" style="118" customWidth="1"/>
    <col min="9" max="9" width="13.57421875" style="118" customWidth="1"/>
    <col min="10" max="10" width="1.421875" style="177" customWidth="1"/>
    <col min="11" max="11" width="11.00390625" style="217" bestFit="1" customWidth="1"/>
    <col min="12" max="12" width="6.57421875" style="217" bestFit="1" customWidth="1"/>
    <col min="13" max="13" width="6.8515625" style="218" bestFit="1" customWidth="1"/>
    <col min="14" max="16384" width="9.140625" style="118" customWidth="1"/>
  </cols>
  <sheetData>
    <row r="1" spans="1:13" s="149" customFormat="1" ht="36">
      <c r="A1" s="148" t="s">
        <v>18</v>
      </c>
      <c r="B1" s="148" t="s">
        <v>19</v>
      </c>
      <c r="C1" s="148" t="s">
        <v>165</v>
      </c>
      <c r="D1" s="148" t="s">
        <v>20</v>
      </c>
      <c r="E1" s="148" t="s">
        <v>22</v>
      </c>
      <c r="F1" s="148" t="s">
        <v>23</v>
      </c>
      <c r="G1" s="148" t="s">
        <v>24</v>
      </c>
      <c r="H1" s="148" t="s">
        <v>25</v>
      </c>
      <c r="I1" s="148" t="s">
        <v>21</v>
      </c>
      <c r="J1" s="196"/>
      <c r="K1" s="125" t="s">
        <v>168</v>
      </c>
      <c r="L1" s="125" t="s">
        <v>167</v>
      </c>
      <c r="M1" s="129" t="s">
        <v>169</v>
      </c>
    </row>
    <row r="2" spans="1:13" s="200" customFormat="1" ht="12">
      <c r="A2" s="400" t="s">
        <v>69</v>
      </c>
      <c r="B2" s="401"/>
      <c r="C2" s="401"/>
      <c r="D2" s="401"/>
      <c r="E2" s="401"/>
      <c r="F2" s="401"/>
      <c r="G2" s="401"/>
      <c r="H2" s="401"/>
      <c r="I2" s="401"/>
      <c r="J2" s="197"/>
      <c r="K2" s="198"/>
      <c r="L2" s="198"/>
      <c r="M2" s="199"/>
    </row>
    <row r="3" spans="1:13" ht="36">
      <c r="A3" s="120" t="s">
        <v>266</v>
      </c>
      <c r="B3" s="120" t="s">
        <v>267</v>
      </c>
      <c r="C3" s="201">
        <v>59850</v>
      </c>
      <c r="D3" s="202" t="s">
        <v>79</v>
      </c>
      <c r="E3" s="203">
        <v>44183</v>
      </c>
      <c r="F3" s="204">
        <v>44279</v>
      </c>
      <c r="G3" s="160">
        <v>44292</v>
      </c>
      <c r="H3" s="147" t="s">
        <v>575</v>
      </c>
      <c r="I3" s="205">
        <v>59850</v>
      </c>
      <c r="J3" s="206"/>
      <c r="K3" s="207">
        <v>59850</v>
      </c>
      <c r="L3" s="207"/>
      <c r="M3" s="208">
        <v>1</v>
      </c>
    </row>
    <row r="4" spans="1:13" ht="36">
      <c r="A4" s="120" t="s">
        <v>266</v>
      </c>
      <c r="B4" s="120" t="s">
        <v>344</v>
      </c>
      <c r="C4" s="201">
        <v>50000</v>
      </c>
      <c r="D4" s="202" t="s">
        <v>79</v>
      </c>
      <c r="E4" s="203">
        <v>43861</v>
      </c>
      <c r="F4" s="204">
        <v>44279</v>
      </c>
      <c r="G4" s="160">
        <v>44292</v>
      </c>
      <c r="H4" s="147" t="s">
        <v>350</v>
      </c>
      <c r="I4" s="205">
        <v>15000</v>
      </c>
      <c r="J4" s="209"/>
      <c r="K4" s="210">
        <v>15000</v>
      </c>
      <c r="L4" s="207"/>
      <c r="M4" s="208">
        <v>1</v>
      </c>
    </row>
    <row r="5" spans="1:13" s="226" customFormat="1" ht="48">
      <c r="A5" s="120" t="s">
        <v>573</v>
      </c>
      <c r="B5" s="120" t="s">
        <v>574</v>
      </c>
      <c r="C5" s="201">
        <v>3255</v>
      </c>
      <c r="D5" s="341" t="s">
        <v>79</v>
      </c>
      <c r="E5" s="203">
        <v>44316</v>
      </c>
      <c r="F5" s="204">
        <v>44406</v>
      </c>
      <c r="G5" s="338">
        <v>44425</v>
      </c>
      <c r="H5" s="120" t="s">
        <v>684</v>
      </c>
      <c r="I5" s="205">
        <v>3255</v>
      </c>
      <c r="J5" s="209"/>
      <c r="K5" s="342">
        <v>3255</v>
      </c>
      <c r="L5" s="339"/>
      <c r="M5" s="343">
        <v>1</v>
      </c>
    </row>
    <row r="6" spans="1:13" s="375" customFormat="1" ht="12">
      <c r="A6" s="385"/>
      <c r="B6" s="385"/>
      <c r="C6" s="386"/>
      <c r="D6" s="387"/>
      <c r="E6" s="388"/>
      <c r="F6" s="389"/>
      <c r="G6" s="374"/>
      <c r="H6" s="385"/>
      <c r="I6" s="390"/>
      <c r="J6" s="391"/>
      <c r="K6" s="392"/>
      <c r="L6" s="393"/>
      <c r="M6" s="394"/>
    </row>
    <row r="7" spans="1:13" ht="48">
      <c r="A7" s="120" t="s">
        <v>266</v>
      </c>
      <c r="B7" s="120" t="s">
        <v>910</v>
      </c>
      <c r="C7" s="201">
        <v>4000</v>
      </c>
      <c r="D7" s="202" t="s">
        <v>79</v>
      </c>
      <c r="E7" s="203">
        <v>44439</v>
      </c>
      <c r="F7" s="159">
        <v>44522</v>
      </c>
      <c r="G7" s="160"/>
      <c r="H7" s="147" t="s">
        <v>1124</v>
      </c>
      <c r="I7" s="205">
        <v>4000</v>
      </c>
      <c r="J7" s="209"/>
      <c r="K7" s="210">
        <v>4000</v>
      </c>
      <c r="L7" s="207"/>
      <c r="M7" s="208">
        <v>1</v>
      </c>
    </row>
    <row r="8" spans="1:13" ht="48">
      <c r="A8" s="120" t="s">
        <v>266</v>
      </c>
      <c r="B8" s="120" t="s">
        <v>913</v>
      </c>
      <c r="C8" s="201">
        <v>3350</v>
      </c>
      <c r="D8" s="202" t="s">
        <v>79</v>
      </c>
      <c r="E8" s="203">
        <v>44452</v>
      </c>
      <c r="F8" s="159">
        <v>44522</v>
      </c>
      <c r="G8" s="160"/>
      <c r="H8" s="147" t="s">
        <v>1125</v>
      </c>
      <c r="I8" s="205">
        <v>3350</v>
      </c>
      <c r="J8" s="209"/>
      <c r="K8" s="210">
        <v>3350</v>
      </c>
      <c r="L8" s="207"/>
      <c r="M8" s="208">
        <v>1</v>
      </c>
    </row>
    <row r="9" spans="1:13" ht="48">
      <c r="A9" s="120" t="s">
        <v>266</v>
      </c>
      <c r="B9" s="120" t="s">
        <v>911</v>
      </c>
      <c r="C9" s="201">
        <v>14000</v>
      </c>
      <c r="D9" s="202" t="s">
        <v>79</v>
      </c>
      <c r="E9" s="203">
        <v>44439</v>
      </c>
      <c r="F9" s="159">
        <v>44522</v>
      </c>
      <c r="G9" s="160"/>
      <c r="H9" s="147" t="s">
        <v>1126</v>
      </c>
      <c r="I9" s="205">
        <v>14000</v>
      </c>
      <c r="J9" s="209"/>
      <c r="K9" s="210">
        <v>14000</v>
      </c>
      <c r="L9" s="207"/>
      <c r="M9" s="208">
        <v>1</v>
      </c>
    </row>
    <row r="10" spans="1:13" ht="48">
      <c r="A10" s="120" t="s">
        <v>266</v>
      </c>
      <c r="B10" s="120" t="s">
        <v>912</v>
      </c>
      <c r="C10" s="201">
        <v>31969</v>
      </c>
      <c r="D10" s="202" t="s">
        <v>79</v>
      </c>
      <c r="E10" s="203">
        <v>44449</v>
      </c>
      <c r="F10" s="159">
        <v>44522</v>
      </c>
      <c r="G10" s="160"/>
      <c r="H10" s="147" t="s">
        <v>1127</v>
      </c>
      <c r="I10" s="205">
        <v>31969</v>
      </c>
      <c r="J10" s="209"/>
      <c r="K10" s="210">
        <v>31969</v>
      </c>
      <c r="L10" s="207"/>
      <c r="M10" s="208">
        <v>1</v>
      </c>
    </row>
    <row r="11" spans="1:13" ht="60">
      <c r="A11" s="120" t="s">
        <v>266</v>
      </c>
      <c r="B11" s="120" t="s">
        <v>914</v>
      </c>
      <c r="C11" s="201">
        <v>25280</v>
      </c>
      <c r="D11" s="202"/>
      <c r="E11" s="203">
        <v>44452</v>
      </c>
      <c r="F11" s="159">
        <v>44522</v>
      </c>
      <c r="G11" s="160"/>
      <c r="H11" s="399" t="s">
        <v>1128</v>
      </c>
      <c r="I11" s="205"/>
      <c r="J11" s="209"/>
      <c r="K11" s="210"/>
      <c r="L11" s="207"/>
      <c r="M11" s="208"/>
    </row>
    <row r="12" spans="1:13" ht="12">
      <c r="A12" s="120"/>
      <c r="B12" s="120"/>
      <c r="C12" s="201"/>
      <c r="D12" s="202"/>
      <c r="E12" s="203"/>
      <c r="F12" s="204"/>
      <c r="G12" s="160"/>
      <c r="H12" s="147"/>
      <c r="I12" s="205"/>
      <c r="J12" s="209"/>
      <c r="K12" s="210"/>
      <c r="L12" s="207"/>
      <c r="M12" s="208"/>
    </row>
    <row r="13" spans="1:13" ht="12">
      <c r="A13" s="120"/>
      <c r="B13" s="120"/>
      <c r="C13" s="201"/>
      <c r="D13" s="202"/>
      <c r="E13" s="203"/>
      <c r="F13" s="204"/>
      <c r="G13" s="160"/>
      <c r="H13" s="147"/>
      <c r="I13" s="205"/>
      <c r="J13" s="209"/>
      <c r="K13" s="210"/>
      <c r="L13" s="207"/>
      <c r="M13" s="208"/>
    </row>
    <row r="14" spans="1:13" ht="12">
      <c r="A14" s="120"/>
      <c r="B14" s="120"/>
      <c r="C14" s="201"/>
      <c r="D14" s="202"/>
      <c r="E14" s="203"/>
      <c r="F14" s="204"/>
      <c r="G14" s="160"/>
      <c r="H14" s="147"/>
      <c r="I14" s="205"/>
      <c r="J14" s="209"/>
      <c r="K14" s="210"/>
      <c r="L14" s="207"/>
      <c r="M14" s="208"/>
    </row>
    <row r="15" spans="1:13" ht="12">
      <c r="A15" s="115"/>
      <c r="B15" s="115"/>
      <c r="C15" s="150"/>
      <c r="D15" s="158"/>
      <c r="E15" s="153"/>
      <c r="F15" s="211"/>
      <c r="G15" s="160"/>
      <c r="H15" s="95"/>
      <c r="I15" s="212"/>
      <c r="J15" s="213"/>
      <c r="K15" s="210"/>
      <c r="L15" s="207"/>
      <c r="M15" s="208"/>
    </row>
    <row r="16" spans="1:13" ht="12">
      <c r="A16" s="122"/>
      <c r="B16" s="122"/>
      <c r="C16" s="122"/>
      <c r="D16" s="122"/>
      <c r="E16" s="122"/>
      <c r="F16" s="122"/>
      <c r="G16" s="122"/>
      <c r="H16" s="171" t="s">
        <v>12</v>
      </c>
      <c r="I16" s="214">
        <f>SUM(I3:I15)</f>
        <v>131424</v>
      </c>
      <c r="J16" s="215"/>
      <c r="K16" s="172">
        <f>SUM(K3:K15)</f>
        <v>131424</v>
      </c>
      <c r="L16" s="172">
        <f>SUM(L3:L15)</f>
        <v>0</v>
      </c>
      <c r="M16" s="216">
        <f>SUM(M3:M15)</f>
        <v>7</v>
      </c>
    </row>
  </sheetData>
  <sheetProtection/>
  <mergeCells count="1">
    <mergeCell ref="A2:I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40"/>
  <sheetViews>
    <sheetView zoomScalePageLayoutView="0" workbookViewId="0" topLeftCell="A1">
      <pane ySplit="1" topLeftCell="A18" activePane="bottomLeft" state="frozen"/>
      <selection pane="topLeft" activeCell="A1" sqref="A1"/>
      <selection pane="bottomLeft" activeCell="M24" sqref="M24"/>
    </sheetView>
  </sheetViews>
  <sheetFormatPr defaultColWidth="9.140625" defaultRowHeight="15"/>
  <cols>
    <col min="1" max="1" width="30.8515625" style="118" customWidth="1"/>
    <col min="2" max="2" width="24.28125" style="118" bestFit="1" customWidth="1"/>
    <col min="3" max="3" width="11.7109375" style="118" bestFit="1" customWidth="1"/>
    <col min="4" max="4" width="8.57421875" style="118" bestFit="1" customWidth="1"/>
    <col min="5" max="5" width="11.28125" style="118" customWidth="1"/>
    <col min="6" max="6" width="12.28125" style="118" bestFit="1" customWidth="1"/>
    <col min="7" max="7" width="10.57421875" style="118" bestFit="1" customWidth="1"/>
    <col min="8" max="8" width="59.28125" style="118" customWidth="1"/>
    <col min="9" max="9" width="12.7109375" style="118" bestFit="1" customWidth="1"/>
    <col min="10" max="10" width="1.421875" style="177" customWidth="1"/>
    <col min="11" max="11" width="9.00390625" style="178" bestFit="1" customWidth="1"/>
    <col min="12" max="12" width="8.8515625" style="178" bestFit="1" customWidth="1"/>
    <col min="13" max="13" width="5.7109375" style="232" bestFit="1" customWidth="1"/>
    <col min="14" max="16384" width="9.140625" style="118" customWidth="1"/>
  </cols>
  <sheetData>
    <row r="1" spans="1:13" s="149" customFormat="1" ht="36">
      <c r="A1" s="219" t="s">
        <v>18</v>
      </c>
      <c r="B1" s="219" t="s">
        <v>19</v>
      </c>
      <c r="C1" s="219" t="s">
        <v>165</v>
      </c>
      <c r="D1" s="219" t="s">
        <v>20</v>
      </c>
      <c r="E1" s="219" t="s">
        <v>22</v>
      </c>
      <c r="F1" s="219" t="s">
        <v>23</v>
      </c>
      <c r="G1" s="219" t="s">
        <v>24</v>
      </c>
      <c r="H1" s="220" t="s">
        <v>25</v>
      </c>
      <c r="I1" s="219" t="s">
        <v>21</v>
      </c>
      <c r="J1" s="196"/>
      <c r="K1" s="127" t="s">
        <v>168</v>
      </c>
      <c r="L1" s="127" t="s">
        <v>167</v>
      </c>
      <c r="M1" s="130" t="s">
        <v>169</v>
      </c>
    </row>
    <row r="2" spans="1:13" s="226" customFormat="1" ht="12">
      <c r="A2" s="115"/>
      <c r="B2" s="115"/>
      <c r="C2" s="150"/>
      <c r="D2" s="221"/>
      <c r="E2" s="153"/>
      <c r="F2" s="211"/>
      <c r="G2" s="160"/>
      <c r="H2" s="222"/>
      <c r="I2" s="223"/>
      <c r="J2" s="224"/>
      <c r="K2" s="155"/>
      <c r="L2" s="155"/>
      <c r="M2" s="225"/>
    </row>
    <row r="3" spans="1:13" s="226" customFormat="1" ht="48">
      <c r="A3" s="115" t="s">
        <v>121</v>
      </c>
      <c r="B3" s="115" t="s">
        <v>272</v>
      </c>
      <c r="C3" s="150">
        <v>30000</v>
      </c>
      <c r="D3" s="221" t="s">
        <v>79</v>
      </c>
      <c r="E3" s="153">
        <v>44067</v>
      </c>
      <c r="F3" s="211">
        <v>44279</v>
      </c>
      <c r="G3" s="160">
        <v>44292</v>
      </c>
      <c r="H3" s="227" t="s">
        <v>353</v>
      </c>
      <c r="I3" s="223">
        <v>30000</v>
      </c>
      <c r="J3" s="224"/>
      <c r="K3" s="155"/>
      <c r="L3" s="155"/>
      <c r="M3" s="225">
        <v>1</v>
      </c>
    </row>
    <row r="4" spans="1:13" s="226" customFormat="1" ht="48">
      <c r="A4" s="115" t="s">
        <v>268</v>
      </c>
      <c r="B4" s="115" t="s">
        <v>273</v>
      </c>
      <c r="C4" s="150">
        <v>30000</v>
      </c>
      <c r="D4" s="221" t="s">
        <v>79</v>
      </c>
      <c r="E4" s="153">
        <v>44169</v>
      </c>
      <c r="F4" s="211">
        <v>44279</v>
      </c>
      <c r="G4" s="160">
        <v>44334</v>
      </c>
      <c r="H4" s="227" t="s">
        <v>629</v>
      </c>
      <c r="I4" s="223">
        <v>30000</v>
      </c>
      <c r="J4" s="224"/>
      <c r="K4" s="155"/>
      <c r="L4" s="155"/>
      <c r="M4" s="225">
        <v>1</v>
      </c>
    </row>
    <row r="5" spans="1:13" s="226" customFormat="1" ht="48">
      <c r="A5" s="115" t="s">
        <v>268</v>
      </c>
      <c r="B5" s="115" t="s">
        <v>274</v>
      </c>
      <c r="C5" s="150">
        <v>40000</v>
      </c>
      <c r="D5" s="221" t="s">
        <v>79</v>
      </c>
      <c r="E5" s="153">
        <v>44216</v>
      </c>
      <c r="F5" s="211">
        <v>44279</v>
      </c>
      <c r="G5" s="160">
        <v>44362</v>
      </c>
      <c r="H5" s="227" t="s">
        <v>630</v>
      </c>
      <c r="I5" s="223">
        <v>40000</v>
      </c>
      <c r="J5" s="224"/>
      <c r="K5" s="155"/>
      <c r="L5" s="155"/>
      <c r="M5" s="225">
        <v>1</v>
      </c>
    </row>
    <row r="6" spans="1:13" s="226" customFormat="1" ht="48">
      <c r="A6" s="115" t="s">
        <v>269</v>
      </c>
      <c r="B6" s="115" t="s">
        <v>275</v>
      </c>
      <c r="C6" s="150">
        <v>30000</v>
      </c>
      <c r="D6" s="221" t="s">
        <v>79</v>
      </c>
      <c r="E6" s="153">
        <v>44202</v>
      </c>
      <c r="F6" s="211">
        <v>44279</v>
      </c>
      <c r="G6" s="160">
        <v>44292</v>
      </c>
      <c r="H6" s="227" t="s">
        <v>353</v>
      </c>
      <c r="I6" s="223">
        <v>30000</v>
      </c>
      <c r="J6" s="224"/>
      <c r="K6" s="155"/>
      <c r="L6" s="155"/>
      <c r="M6" s="225">
        <v>1</v>
      </c>
    </row>
    <row r="7" spans="1:13" s="226" customFormat="1" ht="48">
      <c r="A7" s="115" t="s">
        <v>270</v>
      </c>
      <c r="B7" s="115" t="s">
        <v>276</v>
      </c>
      <c r="C7" s="150">
        <v>15000</v>
      </c>
      <c r="D7" s="221" t="s">
        <v>79</v>
      </c>
      <c r="E7" s="153">
        <v>44253</v>
      </c>
      <c r="F7" s="211">
        <v>44279</v>
      </c>
      <c r="G7" s="160">
        <v>44292</v>
      </c>
      <c r="H7" s="227" t="s">
        <v>354</v>
      </c>
      <c r="I7" s="223">
        <v>15000</v>
      </c>
      <c r="J7" s="224"/>
      <c r="K7" s="155"/>
      <c r="L7" s="155"/>
      <c r="M7" s="225">
        <v>1</v>
      </c>
    </row>
    <row r="8" spans="1:13" s="226" customFormat="1" ht="48">
      <c r="A8" s="115" t="s">
        <v>270</v>
      </c>
      <c r="B8" s="115" t="s">
        <v>277</v>
      </c>
      <c r="C8" s="150">
        <v>15000</v>
      </c>
      <c r="D8" s="221" t="s">
        <v>79</v>
      </c>
      <c r="E8" s="153">
        <v>44194</v>
      </c>
      <c r="F8" s="211">
        <v>44279</v>
      </c>
      <c r="G8" s="160">
        <v>44292</v>
      </c>
      <c r="H8" s="227" t="s">
        <v>354</v>
      </c>
      <c r="I8" s="223">
        <v>15000</v>
      </c>
      <c r="J8" s="224"/>
      <c r="K8" s="155"/>
      <c r="L8" s="155"/>
      <c r="M8" s="225">
        <v>1</v>
      </c>
    </row>
    <row r="9" spans="1:13" s="226" customFormat="1" ht="48">
      <c r="A9" s="115" t="s">
        <v>278</v>
      </c>
      <c r="B9" s="115" t="s">
        <v>279</v>
      </c>
      <c r="C9" s="150">
        <v>30000</v>
      </c>
      <c r="D9" s="221" t="s">
        <v>79</v>
      </c>
      <c r="E9" s="153">
        <v>44155</v>
      </c>
      <c r="F9" s="211">
        <v>44279</v>
      </c>
      <c r="G9" s="160">
        <v>44292</v>
      </c>
      <c r="H9" s="227" t="s">
        <v>353</v>
      </c>
      <c r="I9" s="223">
        <v>30000</v>
      </c>
      <c r="J9" s="224"/>
      <c r="K9" s="152"/>
      <c r="L9" s="152"/>
      <c r="M9" s="240">
        <v>1</v>
      </c>
    </row>
    <row r="10" spans="1:13" s="226" customFormat="1" ht="48">
      <c r="A10" s="115" t="s">
        <v>271</v>
      </c>
      <c r="B10" s="115" t="s">
        <v>280</v>
      </c>
      <c r="C10" s="150">
        <v>30000</v>
      </c>
      <c r="D10" s="221" t="s">
        <v>79</v>
      </c>
      <c r="E10" s="153">
        <v>44195</v>
      </c>
      <c r="F10" s="211">
        <v>44279</v>
      </c>
      <c r="G10" s="160">
        <v>44292</v>
      </c>
      <c r="H10" s="227" t="s">
        <v>353</v>
      </c>
      <c r="I10" s="223">
        <v>30000</v>
      </c>
      <c r="J10" s="224"/>
      <c r="K10" s="152"/>
      <c r="L10" s="152"/>
      <c r="M10" s="240">
        <v>1</v>
      </c>
    </row>
    <row r="11" spans="1:13" s="226" customFormat="1" ht="36">
      <c r="A11" s="115" t="s">
        <v>569</v>
      </c>
      <c r="B11" s="115" t="s">
        <v>570</v>
      </c>
      <c r="C11" s="150">
        <v>30000</v>
      </c>
      <c r="D11" s="221" t="s">
        <v>79</v>
      </c>
      <c r="E11" s="153">
        <v>44363</v>
      </c>
      <c r="F11" s="211">
        <v>44406</v>
      </c>
      <c r="G11" s="338">
        <v>44425</v>
      </c>
      <c r="H11" s="222" t="s">
        <v>685</v>
      </c>
      <c r="I11" s="223">
        <v>30000</v>
      </c>
      <c r="J11" s="224"/>
      <c r="K11" s="152"/>
      <c r="L11" s="152"/>
      <c r="M11" s="240">
        <v>1</v>
      </c>
    </row>
    <row r="12" spans="1:13" s="226" customFormat="1" ht="36">
      <c r="A12" s="115" t="s">
        <v>92</v>
      </c>
      <c r="B12" s="115" t="s">
        <v>599</v>
      </c>
      <c r="C12" s="150">
        <v>30000</v>
      </c>
      <c r="D12" s="221" t="s">
        <v>79</v>
      </c>
      <c r="E12" s="153">
        <v>44281</v>
      </c>
      <c r="F12" s="211">
        <v>44406</v>
      </c>
      <c r="G12" s="338">
        <v>44425</v>
      </c>
      <c r="H12" s="222" t="s">
        <v>686</v>
      </c>
      <c r="I12" s="223">
        <v>30000</v>
      </c>
      <c r="J12" s="224"/>
      <c r="K12" s="152"/>
      <c r="L12" s="152"/>
      <c r="M12" s="240">
        <v>1</v>
      </c>
    </row>
    <row r="13" spans="1:13" s="226" customFormat="1" ht="36">
      <c r="A13" s="115" t="s">
        <v>603</v>
      </c>
      <c r="B13" s="115" t="s">
        <v>604</v>
      </c>
      <c r="C13" s="150">
        <v>25000</v>
      </c>
      <c r="D13" s="221" t="s">
        <v>79</v>
      </c>
      <c r="E13" s="153">
        <v>44377</v>
      </c>
      <c r="F13" s="211">
        <v>44406</v>
      </c>
      <c r="G13" s="338">
        <v>44425</v>
      </c>
      <c r="H13" s="222" t="s">
        <v>687</v>
      </c>
      <c r="I13" s="223">
        <v>25000</v>
      </c>
      <c r="J13" s="224"/>
      <c r="K13" s="152"/>
      <c r="L13" s="152">
        <v>25000</v>
      </c>
      <c r="M13" s="240">
        <v>1</v>
      </c>
    </row>
    <row r="14" spans="1:13" s="226" customFormat="1" ht="36">
      <c r="A14" s="115" t="s">
        <v>603</v>
      </c>
      <c r="B14" s="115" t="s">
        <v>605</v>
      </c>
      <c r="C14" s="150">
        <v>5000</v>
      </c>
      <c r="D14" s="221" t="s">
        <v>79</v>
      </c>
      <c r="E14" s="153">
        <v>44378</v>
      </c>
      <c r="F14" s="211">
        <v>44406</v>
      </c>
      <c r="G14" s="338">
        <v>44425</v>
      </c>
      <c r="H14" s="222" t="s">
        <v>688</v>
      </c>
      <c r="I14" s="223">
        <v>5000</v>
      </c>
      <c r="J14" s="224"/>
      <c r="K14" s="152"/>
      <c r="L14" s="152">
        <v>5000</v>
      </c>
      <c r="M14" s="240">
        <v>1</v>
      </c>
    </row>
    <row r="15" spans="1:13" s="226" customFormat="1" ht="36">
      <c r="A15" s="115" t="s">
        <v>606</v>
      </c>
      <c r="B15" s="115" t="s">
        <v>607</v>
      </c>
      <c r="C15" s="150">
        <v>30000</v>
      </c>
      <c r="D15" s="221" t="s">
        <v>79</v>
      </c>
      <c r="E15" s="153">
        <v>44317</v>
      </c>
      <c r="F15" s="211">
        <v>44406</v>
      </c>
      <c r="G15" s="338">
        <v>44425</v>
      </c>
      <c r="H15" s="222" t="s">
        <v>685</v>
      </c>
      <c r="I15" s="223">
        <v>30000</v>
      </c>
      <c r="J15" s="224"/>
      <c r="K15" s="152"/>
      <c r="L15" s="152"/>
      <c r="M15" s="240">
        <v>1</v>
      </c>
    </row>
    <row r="16" spans="1:13" s="226" customFormat="1" ht="60">
      <c r="A16" s="115" t="s">
        <v>451</v>
      </c>
      <c r="B16" s="115" t="s">
        <v>608</v>
      </c>
      <c r="C16" s="150">
        <v>30000</v>
      </c>
      <c r="D16" s="221" t="s">
        <v>79</v>
      </c>
      <c r="E16" s="153">
        <v>44301</v>
      </c>
      <c r="F16" s="211">
        <v>44406</v>
      </c>
      <c r="G16" s="338">
        <v>44425</v>
      </c>
      <c r="H16" s="222" t="s">
        <v>690</v>
      </c>
      <c r="I16" s="223">
        <v>18000</v>
      </c>
      <c r="J16" s="224"/>
      <c r="K16" s="152"/>
      <c r="L16" s="152"/>
      <c r="M16" s="240">
        <v>1</v>
      </c>
    </row>
    <row r="17" spans="1:13" s="226" customFormat="1" ht="60">
      <c r="A17" s="115" t="s">
        <v>451</v>
      </c>
      <c r="B17" s="115" t="s">
        <v>609</v>
      </c>
      <c r="C17" s="150">
        <v>72000</v>
      </c>
      <c r="D17" s="221" t="s">
        <v>79</v>
      </c>
      <c r="E17" s="153">
        <v>44316</v>
      </c>
      <c r="F17" s="211">
        <v>44406</v>
      </c>
      <c r="G17" s="159">
        <v>44482</v>
      </c>
      <c r="H17" s="227" t="s">
        <v>825</v>
      </c>
      <c r="I17" s="349">
        <v>69420.41</v>
      </c>
      <c r="J17" s="224"/>
      <c r="K17" s="241">
        <v>69420.41</v>
      </c>
      <c r="L17" s="152"/>
      <c r="M17" s="240">
        <v>1</v>
      </c>
    </row>
    <row r="18" spans="1:13" s="226" customFormat="1" ht="36">
      <c r="A18" s="120" t="s">
        <v>451</v>
      </c>
      <c r="B18" s="120" t="s">
        <v>632</v>
      </c>
      <c r="C18" s="201">
        <v>1000</v>
      </c>
      <c r="D18" s="357" t="s">
        <v>79</v>
      </c>
      <c r="E18" s="203">
        <v>44399</v>
      </c>
      <c r="F18" s="204">
        <v>44406</v>
      </c>
      <c r="G18" s="338">
        <v>44425</v>
      </c>
      <c r="H18" s="358" t="s">
        <v>689</v>
      </c>
      <c r="I18" s="359">
        <v>1000</v>
      </c>
      <c r="J18" s="360"/>
      <c r="K18" s="336"/>
      <c r="L18" s="336"/>
      <c r="M18" s="361">
        <v>1</v>
      </c>
    </row>
    <row r="19" spans="1:13" ht="48">
      <c r="A19" s="117" t="s">
        <v>367</v>
      </c>
      <c r="B19" s="117" t="s">
        <v>345</v>
      </c>
      <c r="C19" s="155">
        <v>54040</v>
      </c>
      <c r="D19" s="157" t="s">
        <v>79</v>
      </c>
      <c r="E19" s="159">
        <v>44284</v>
      </c>
      <c r="F19" s="159">
        <v>44279</v>
      </c>
      <c r="G19" s="185" t="s">
        <v>901</v>
      </c>
      <c r="H19" s="115" t="s">
        <v>882</v>
      </c>
      <c r="I19" s="155">
        <v>33300</v>
      </c>
      <c r="J19" s="164"/>
      <c r="K19" s="155"/>
      <c r="L19" s="238">
        <v>27130.75</v>
      </c>
      <c r="M19" s="225">
        <v>1</v>
      </c>
    </row>
    <row r="20" spans="1:13" s="375" customFormat="1" ht="12">
      <c r="A20" s="383"/>
      <c r="B20" s="383"/>
      <c r="C20" s="379"/>
      <c r="D20" s="378"/>
      <c r="E20" s="380"/>
      <c r="F20" s="380"/>
      <c r="G20" s="381"/>
      <c r="H20" s="376"/>
      <c r="I20" s="379"/>
      <c r="J20" s="383"/>
      <c r="K20" s="379"/>
      <c r="L20" s="395"/>
      <c r="M20" s="396"/>
    </row>
    <row r="21" spans="1:13" ht="48">
      <c r="A21" s="117" t="s">
        <v>482</v>
      </c>
      <c r="B21" s="117" t="s">
        <v>915</v>
      </c>
      <c r="C21" s="155">
        <v>30000</v>
      </c>
      <c r="D21" s="157" t="s">
        <v>1137</v>
      </c>
      <c r="E21" s="159">
        <v>44421</v>
      </c>
      <c r="F21" s="159">
        <v>44522</v>
      </c>
      <c r="G21" s="185"/>
      <c r="H21" s="410" t="s">
        <v>1129</v>
      </c>
      <c r="I21" s="155"/>
      <c r="J21" s="164"/>
      <c r="K21" s="155"/>
      <c r="L21" s="238"/>
      <c r="M21" s="225"/>
    </row>
    <row r="22" spans="1:13" ht="36">
      <c r="A22" s="117" t="s">
        <v>606</v>
      </c>
      <c r="B22" s="95" t="s">
        <v>916</v>
      </c>
      <c r="C22" s="155">
        <v>30000</v>
      </c>
      <c r="D22" s="157" t="s">
        <v>79</v>
      </c>
      <c r="E22" s="159">
        <v>44440</v>
      </c>
      <c r="F22" s="159">
        <v>44522</v>
      </c>
      <c r="G22" s="185"/>
      <c r="H22" s="115" t="s">
        <v>1130</v>
      </c>
      <c r="I22" s="155">
        <v>30000</v>
      </c>
      <c r="J22" s="164"/>
      <c r="K22" s="155"/>
      <c r="L22" s="238"/>
      <c r="M22" s="225">
        <v>1</v>
      </c>
    </row>
    <row r="23" spans="1:13" ht="36">
      <c r="A23" s="117" t="s">
        <v>315</v>
      </c>
      <c r="B23" s="117" t="s">
        <v>917</v>
      </c>
      <c r="C23" s="155">
        <v>30000</v>
      </c>
      <c r="D23" s="157" t="s">
        <v>79</v>
      </c>
      <c r="E23" s="159">
        <v>44440</v>
      </c>
      <c r="F23" s="159">
        <v>44522</v>
      </c>
      <c r="G23" s="185"/>
      <c r="H23" s="115" t="s">
        <v>1131</v>
      </c>
      <c r="I23" s="155">
        <v>30000</v>
      </c>
      <c r="J23" s="164"/>
      <c r="K23" s="155"/>
      <c r="L23" s="238"/>
      <c r="M23" s="225">
        <v>1</v>
      </c>
    </row>
    <row r="24" spans="1:13" ht="12">
      <c r="A24" s="117"/>
      <c r="B24" s="117"/>
      <c r="C24" s="155"/>
      <c r="D24" s="157"/>
      <c r="E24" s="159"/>
      <c r="F24" s="159"/>
      <c r="G24" s="185"/>
      <c r="H24" s="115"/>
      <c r="I24" s="155"/>
      <c r="J24" s="164"/>
      <c r="K24" s="155"/>
      <c r="L24" s="238"/>
      <c r="M24" s="225"/>
    </row>
    <row r="25" spans="1:13" ht="12">
      <c r="A25" s="117"/>
      <c r="B25" s="117"/>
      <c r="C25" s="155"/>
      <c r="D25" s="157"/>
      <c r="E25" s="159"/>
      <c r="F25" s="159"/>
      <c r="G25" s="185"/>
      <c r="H25" s="115"/>
      <c r="I25" s="155"/>
      <c r="J25" s="164"/>
      <c r="K25" s="155"/>
      <c r="L25" s="238"/>
      <c r="M25" s="225"/>
    </row>
    <row r="26" spans="1:13" s="226" customFormat="1" ht="12">
      <c r="A26" s="115"/>
      <c r="B26" s="115"/>
      <c r="C26" s="150"/>
      <c r="D26" s="228"/>
      <c r="E26" s="153"/>
      <c r="F26" s="211"/>
      <c r="G26" s="163"/>
      <c r="H26" s="227"/>
      <c r="I26" s="223"/>
      <c r="J26" s="224"/>
      <c r="K26" s="155"/>
      <c r="L26" s="155"/>
      <c r="M26" s="225"/>
    </row>
    <row r="27" spans="1:13" s="226" customFormat="1" ht="12">
      <c r="A27" s="115"/>
      <c r="B27" s="115"/>
      <c r="C27" s="150"/>
      <c r="D27" s="221"/>
      <c r="E27" s="153"/>
      <c r="F27" s="211"/>
      <c r="G27" s="163"/>
      <c r="H27" s="95"/>
      <c r="I27" s="223"/>
      <c r="J27" s="224"/>
      <c r="K27" s="155"/>
      <c r="L27" s="155"/>
      <c r="M27" s="225"/>
    </row>
    <row r="28" spans="1:13" ht="12">
      <c r="A28" s="122"/>
      <c r="B28" s="122"/>
      <c r="C28" s="122"/>
      <c r="D28" s="122"/>
      <c r="E28" s="122"/>
      <c r="F28" s="122"/>
      <c r="G28" s="122"/>
      <c r="H28" s="171" t="s">
        <v>12</v>
      </c>
      <c r="I28" s="174">
        <f>SUM(I2:I27)</f>
        <v>521720.41000000003</v>
      </c>
      <c r="J28" s="229"/>
      <c r="K28" s="174">
        <f>SUM(K2:K27)</f>
        <v>69420.41</v>
      </c>
      <c r="L28" s="174">
        <f>SUM(L2:L27)</f>
        <v>57130.75</v>
      </c>
      <c r="M28" s="230">
        <f>SUM(M2:M27)</f>
        <v>19</v>
      </c>
    </row>
    <row r="34" ht="12">
      <c r="A34" s="231" t="s">
        <v>7</v>
      </c>
    </row>
    <row r="40" ht="12">
      <c r="F40" s="23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4" sqref="G4"/>
    </sheetView>
  </sheetViews>
  <sheetFormatPr defaultColWidth="9.140625" defaultRowHeight="15"/>
  <cols>
    <col min="1" max="1" width="49.7109375" style="118" customWidth="1"/>
    <col min="2" max="2" width="36.7109375" style="242" customWidth="1"/>
    <col min="3" max="3" width="12.00390625" style="118" bestFit="1" customWidth="1"/>
    <col min="4" max="4" width="7.00390625" style="118" customWidth="1"/>
    <col min="5" max="6" width="10.421875" style="118" bestFit="1" customWidth="1"/>
    <col min="7" max="7" width="15.57421875" style="149" customWidth="1"/>
    <col min="8" max="8" width="26.00390625" style="118" customWidth="1"/>
    <col min="9" max="9" width="12.140625" style="178" customWidth="1"/>
    <col min="10" max="10" width="1.421875" style="243" customWidth="1"/>
    <col min="11" max="11" width="7.8515625" style="178" bestFit="1" customWidth="1"/>
    <col min="12" max="12" width="10.00390625" style="178" bestFit="1" customWidth="1"/>
    <col min="13" max="13" width="5.28125" style="232" bestFit="1" customWidth="1"/>
    <col min="14" max="16384" width="9.140625" style="118" customWidth="1"/>
  </cols>
  <sheetData>
    <row r="1" spans="1:13" s="149" customFormat="1" ht="36">
      <c r="A1" s="234" t="s">
        <v>18</v>
      </c>
      <c r="B1" s="235" t="s">
        <v>19</v>
      </c>
      <c r="C1" s="235" t="s">
        <v>165</v>
      </c>
      <c r="D1" s="235" t="s">
        <v>20</v>
      </c>
      <c r="E1" s="235" t="s">
        <v>22</v>
      </c>
      <c r="F1" s="235" t="s">
        <v>23</v>
      </c>
      <c r="G1" s="235" t="s">
        <v>24</v>
      </c>
      <c r="H1" s="235" t="s">
        <v>25</v>
      </c>
      <c r="I1" s="236" t="s">
        <v>26</v>
      </c>
      <c r="J1" s="237"/>
      <c r="K1" s="127" t="s">
        <v>168</v>
      </c>
      <c r="L1" s="127" t="s">
        <v>167</v>
      </c>
      <c r="M1" s="130" t="s">
        <v>169</v>
      </c>
    </row>
    <row r="2" spans="1:13" ht="12">
      <c r="A2" s="95"/>
      <c r="B2" s="95"/>
      <c r="C2" s="155"/>
      <c r="D2" s="157"/>
      <c r="E2" s="163"/>
      <c r="F2" s="163"/>
      <c r="G2" s="159"/>
      <c r="H2" s="95"/>
      <c r="I2" s="155"/>
      <c r="J2" s="156"/>
      <c r="K2" s="155"/>
      <c r="L2" s="155"/>
      <c r="M2" s="225"/>
    </row>
    <row r="3" spans="1:13" ht="12">
      <c r="A3" s="95" t="s">
        <v>325</v>
      </c>
      <c r="B3" s="95" t="s">
        <v>1034</v>
      </c>
      <c r="C3" s="155">
        <v>1720</v>
      </c>
      <c r="D3" s="157" t="s">
        <v>79</v>
      </c>
      <c r="E3" s="163">
        <v>44502</v>
      </c>
      <c r="F3" s="163">
        <v>44509</v>
      </c>
      <c r="G3" s="159">
        <v>44517</v>
      </c>
      <c r="H3" s="95"/>
      <c r="I3" s="155">
        <v>1720</v>
      </c>
      <c r="J3" s="156"/>
      <c r="K3" s="155">
        <v>1720</v>
      </c>
      <c r="L3" s="155"/>
      <c r="M3" s="225">
        <v>1</v>
      </c>
    </row>
    <row r="4" spans="1:13" ht="12">
      <c r="A4" s="95" t="s">
        <v>406</v>
      </c>
      <c r="B4" s="95" t="s">
        <v>407</v>
      </c>
      <c r="C4" s="155">
        <v>3400</v>
      </c>
      <c r="D4" s="157" t="s">
        <v>79</v>
      </c>
      <c r="E4" s="163">
        <v>44266</v>
      </c>
      <c r="F4" s="163">
        <v>44300</v>
      </c>
      <c r="G4" s="159">
        <v>44306</v>
      </c>
      <c r="H4" s="95"/>
      <c r="I4" s="155">
        <v>3400</v>
      </c>
      <c r="J4" s="156"/>
      <c r="K4" s="155"/>
      <c r="L4" s="155"/>
      <c r="M4" s="225">
        <v>1</v>
      </c>
    </row>
    <row r="5" spans="1:13" ht="24">
      <c r="A5" s="95" t="s">
        <v>141</v>
      </c>
      <c r="B5" s="95" t="s">
        <v>142</v>
      </c>
      <c r="C5" s="155">
        <v>2000</v>
      </c>
      <c r="D5" s="157" t="s">
        <v>79</v>
      </c>
      <c r="E5" s="163">
        <v>44216</v>
      </c>
      <c r="F5" s="163">
        <v>44242</v>
      </c>
      <c r="G5" s="159">
        <v>44250</v>
      </c>
      <c r="H5" s="95"/>
      <c r="I5" s="155">
        <v>2000</v>
      </c>
      <c r="J5" s="156"/>
      <c r="K5" s="155"/>
      <c r="L5" s="155">
        <v>2000</v>
      </c>
      <c r="M5" s="225">
        <v>1</v>
      </c>
    </row>
    <row r="6" spans="1:13" ht="24">
      <c r="A6" s="95" t="s">
        <v>141</v>
      </c>
      <c r="B6" s="95" t="s">
        <v>513</v>
      </c>
      <c r="C6" s="238">
        <v>1111.84</v>
      </c>
      <c r="D6" s="157" t="s">
        <v>79</v>
      </c>
      <c r="E6" s="163">
        <v>44363</v>
      </c>
      <c r="F6" s="163">
        <v>44370</v>
      </c>
      <c r="G6" s="159">
        <v>44397</v>
      </c>
      <c r="H6" s="95"/>
      <c r="I6" s="238">
        <v>1111.84</v>
      </c>
      <c r="J6" s="156"/>
      <c r="K6" s="155"/>
      <c r="L6" s="238">
        <v>1111.84</v>
      </c>
      <c r="M6" s="225">
        <v>1</v>
      </c>
    </row>
    <row r="7" spans="1:13" ht="24">
      <c r="A7" s="95" t="s">
        <v>814</v>
      </c>
      <c r="B7" s="95" t="s">
        <v>816</v>
      </c>
      <c r="C7" s="238">
        <v>5800</v>
      </c>
      <c r="D7" s="157" t="s">
        <v>79</v>
      </c>
      <c r="E7" s="163">
        <v>44456</v>
      </c>
      <c r="F7" s="163">
        <v>44467</v>
      </c>
      <c r="G7" s="159" t="s">
        <v>1033</v>
      </c>
      <c r="H7" s="95" t="s">
        <v>1032</v>
      </c>
      <c r="I7" s="238">
        <v>5800</v>
      </c>
      <c r="J7" s="156"/>
      <c r="K7" s="155"/>
      <c r="L7" s="238"/>
      <c r="M7" s="225">
        <v>1</v>
      </c>
    </row>
    <row r="8" spans="1:13" ht="12">
      <c r="A8" s="95" t="s">
        <v>461</v>
      </c>
      <c r="B8" s="95" t="s">
        <v>460</v>
      </c>
      <c r="C8" s="155">
        <v>5000</v>
      </c>
      <c r="D8" s="157" t="s">
        <v>79</v>
      </c>
      <c r="E8" s="163">
        <v>44333</v>
      </c>
      <c r="F8" s="163">
        <v>44341</v>
      </c>
      <c r="G8" s="159">
        <v>44362</v>
      </c>
      <c r="H8" s="95"/>
      <c r="I8" s="155">
        <v>5000</v>
      </c>
      <c r="J8" s="156"/>
      <c r="K8" s="155"/>
      <c r="L8" s="155">
        <v>5000</v>
      </c>
      <c r="M8" s="225">
        <v>1</v>
      </c>
    </row>
    <row r="9" spans="1:13" ht="12">
      <c r="A9" s="95" t="s">
        <v>569</v>
      </c>
      <c r="B9" s="95" t="s">
        <v>648</v>
      </c>
      <c r="C9" s="155">
        <v>5000</v>
      </c>
      <c r="D9" s="157" t="s">
        <v>79</v>
      </c>
      <c r="E9" s="163">
        <v>44402</v>
      </c>
      <c r="F9" s="163">
        <v>44405</v>
      </c>
      <c r="G9" s="159">
        <v>44413</v>
      </c>
      <c r="H9" s="95"/>
      <c r="I9" s="155">
        <v>5000</v>
      </c>
      <c r="J9" s="156"/>
      <c r="K9" s="155"/>
      <c r="L9" s="155"/>
      <c r="M9" s="225">
        <v>1</v>
      </c>
    </row>
    <row r="10" spans="1:13" ht="12">
      <c r="A10" s="95" t="s">
        <v>421</v>
      </c>
      <c r="B10" s="95" t="s">
        <v>456</v>
      </c>
      <c r="C10" s="155">
        <v>5000</v>
      </c>
      <c r="D10" s="157" t="s">
        <v>79</v>
      </c>
      <c r="E10" s="163">
        <v>44336</v>
      </c>
      <c r="F10" s="163">
        <v>44336</v>
      </c>
      <c r="G10" s="159">
        <v>44362</v>
      </c>
      <c r="H10" s="95"/>
      <c r="I10" s="155">
        <v>5000</v>
      </c>
      <c r="J10" s="156"/>
      <c r="K10" s="155">
        <v>5000</v>
      </c>
      <c r="L10" s="155"/>
      <c r="M10" s="225">
        <v>1</v>
      </c>
    </row>
    <row r="11" spans="1:13" ht="12">
      <c r="A11" s="95" t="s">
        <v>466</v>
      </c>
      <c r="B11" s="95" t="s">
        <v>467</v>
      </c>
      <c r="C11" s="155">
        <v>2000</v>
      </c>
      <c r="D11" s="157" t="s">
        <v>79</v>
      </c>
      <c r="E11" s="163">
        <v>44322</v>
      </c>
      <c r="F11" s="163">
        <v>44349</v>
      </c>
      <c r="G11" s="159">
        <v>44362</v>
      </c>
      <c r="H11" s="95"/>
      <c r="I11" s="155">
        <v>2000</v>
      </c>
      <c r="J11" s="156"/>
      <c r="K11" s="155"/>
      <c r="L11" s="155"/>
      <c r="M11" s="225">
        <v>1</v>
      </c>
    </row>
    <row r="12" spans="1:13" ht="12">
      <c r="A12" s="95" t="s">
        <v>253</v>
      </c>
      <c r="B12" s="95" t="s">
        <v>257</v>
      </c>
      <c r="C12" s="238">
        <v>3452.4</v>
      </c>
      <c r="D12" s="157" t="s">
        <v>79</v>
      </c>
      <c r="E12" s="163">
        <v>44252</v>
      </c>
      <c r="F12" s="163">
        <v>44257</v>
      </c>
      <c r="G12" s="159">
        <v>44264</v>
      </c>
      <c r="H12" s="95"/>
      <c r="I12" s="238">
        <v>3452.4</v>
      </c>
      <c r="J12" s="156"/>
      <c r="K12" s="155"/>
      <c r="L12" s="155"/>
      <c r="M12" s="225">
        <v>1</v>
      </c>
    </row>
    <row r="13" spans="1:13" ht="12">
      <c r="A13" s="95" t="s">
        <v>256</v>
      </c>
      <c r="B13" s="95" t="s">
        <v>257</v>
      </c>
      <c r="C13" s="238">
        <v>3452.4</v>
      </c>
      <c r="D13" s="157" t="s">
        <v>79</v>
      </c>
      <c r="E13" s="163">
        <v>44252</v>
      </c>
      <c r="F13" s="163">
        <v>44257</v>
      </c>
      <c r="G13" s="159">
        <v>44264</v>
      </c>
      <c r="H13" s="95"/>
      <c r="I13" s="238">
        <v>3452.4</v>
      </c>
      <c r="J13" s="156"/>
      <c r="K13" s="155"/>
      <c r="L13" s="155"/>
      <c r="M13" s="225">
        <v>1</v>
      </c>
    </row>
    <row r="14" spans="1:13" ht="12">
      <c r="A14" s="95" t="s">
        <v>252</v>
      </c>
      <c r="B14" s="95" t="s">
        <v>257</v>
      </c>
      <c r="C14" s="238">
        <v>3452.4</v>
      </c>
      <c r="D14" s="157" t="s">
        <v>79</v>
      </c>
      <c r="E14" s="163">
        <v>44251</v>
      </c>
      <c r="F14" s="163">
        <v>44257</v>
      </c>
      <c r="G14" s="159">
        <v>44264</v>
      </c>
      <c r="H14" s="95"/>
      <c r="I14" s="238">
        <v>3452.4</v>
      </c>
      <c r="J14" s="156"/>
      <c r="K14" s="155"/>
      <c r="L14" s="155"/>
      <c r="M14" s="225">
        <v>1</v>
      </c>
    </row>
    <row r="15" spans="1:13" ht="12">
      <c r="A15" s="95" t="s">
        <v>497</v>
      </c>
      <c r="B15" s="95" t="s">
        <v>518</v>
      </c>
      <c r="C15" s="238">
        <v>4000</v>
      </c>
      <c r="D15" s="157" t="s">
        <v>79</v>
      </c>
      <c r="E15" s="163">
        <v>44351</v>
      </c>
      <c r="F15" s="163">
        <v>44370</v>
      </c>
      <c r="G15" s="159">
        <v>44397</v>
      </c>
      <c r="H15" s="95"/>
      <c r="I15" s="238">
        <v>4000</v>
      </c>
      <c r="J15" s="156"/>
      <c r="K15" s="155"/>
      <c r="L15" s="155"/>
      <c r="M15" s="225">
        <v>1</v>
      </c>
    </row>
    <row r="16" spans="1:13" ht="12">
      <c r="A16" s="95" t="s">
        <v>204</v>
      </c>
      <c r="B16" s="95" t="s">
        <v>512</v>
      </c>
      <c r="C16" s="238">
        <v>4000</v>
      </c>
      <c r="D16" s="157" t="s">
        <v>79</v>
      </c>
      <c r="E16" s="163">
        <v>44351</v>
      </c>
      <c r="F16" s="163">
        <v>44370</v>
      </c>
      <c r="G16" s="159">
        <v>44397</v>
      </c>
      <c r="H16" s="95"/>
      <c r="I16" s="238">
        <v>4000</v>
      </c>
      <c r="J16" s="156"/>
      <c r="K16" s="155"/>
      <c r="L16" s="155"/>
      <c r="M16" s="225">
        <v>1</v>
      </c>
    </row>
    <row r="17" spans="1:13" ht="24">
      <c r="A17" s="95" t="s">
        <v>1014</v>
      </c>
      <c r="B17" s="95" t="s">
        <v>1015</v>
      </c>
      <c r="C17" s="238">
        <v>5000</v>
      </c>
      <c r="D17" s="157" t="s">
        <v>79</v>
      </c>
      <c r="E17" s="163">
        <v>44498</v>
      </c>
      <c r="F17" s="163">
        <v>44502</v>
      </c>
      <c r="G17" s="159">
        <v>44509</v>
      </c>
      <c r="H17" s="95"/>
      <c r="I17" s="238">
        <v>5000</v>
      </c>
      <c r="J17" s="156"/>
      <c r="K17" s="155"/>
      <c r="L17" s="155">
        <v>5000</v>
      </c>
      <c r="M17" s="225">
        <v>1</v>
      </c>
    </row>
    <row r="18" spans="1:13" ht="24">
      <c r="A18" s="95" t="s">
        <v>896</v>
      </c>
      <c r="B18" s="95" t="s">
        <v>897</v>
      </c>
      <c r="C18" s="238">
        <v>1170</v>
      </c>
      <c r="D18" s="157" t="s">
        <v>79</v>
      </c>
      <c r="E18" s="163">
        <v>44483</v>
      </c>
      <c r="F18" s="163">
        <v>44495</v>
      </c>
      <c r="G18" s="159">
        <v>44508</v>
      </c>
      <c r="H18" s="95"/>
      <c r="I18" s="238">
        <v>1170</v>
      </c>
      <c r="J18" s="156"/>
      <c r="K18" s="155">
        <v>1170</v>
      </c>
      <c r="L18" s="155"/>
      <c r="M18" s="225">
        <v>1</v>
      </c>
    </row>
    <row r="19" spans="1:13" ht="12">
      <c r="A19" s="95" t="s">
        <v>65</v>
      </c>
      <c r="B19" s="95" t="s">
        <v>80</v>
      </c>
      <c r="C19" s="155">
        <v>5000</v>
      </c>
      <c r="D19" s="157" t="s">
        <v>79</v>
      </c>
      <c r="E19" s="163">
        <v>44195</v>
      </c>
      <c r="F19" s="163">
        <v>44215</v>
      </c>
      <c r="G19" s="159">
        <v>44223</v>
      </c>
      <c r="H19" s="95"/>
      <c r="I19" s="155">
        <v>5000</v>
      </c>
      <c r="J19" s="156"/>
      <c r="K19" s="155"/>
      <c r="L19" s="155"/>
      <c r="M19" s="225">
        <v>1</v>
      </c>
    </row>
    <row r="20" spans="1:13" ht="12">
      <c r="A20" s="95" t="s">
        <v>202</v>
      </c>
      <c r="B20" s="95" t="s">
        <v>698</v>
      </c>
      <c r="C20" s="155">
        <v>5000</v>
      </c>
      <c r="D20" s="157" t="s">
        <v>79</v>
      </c>
      <c r="E20" s="163">
        <v>44405</v>
      </c>
      <c r="F20" s="163">
        <v>44410</v>
      </c>
      <c r="G20" s="159">
        <v>44425</v>
      </c>
      <c r="H20" s="95"/>
      <c r="I20" s="155">
        <v>5000</v>
      </c>
      <c r="J20" s="156"/>
      <c r="K20" s="155"/>
      <c r="L20" s="155"/>
      <c r="M20" s="225">
        <v>1</v>
      </c>
    </row>
    <row r="21" spans="1:13" ht="12">
      <c r="A21" s="95" t="s">
        <v>787</v>
      </c>
      <c r="B21" s="95" t="s">
        <v>790</v>
      </c>
      <c r="C21" s="155">
        <v>5000</v>
      </c>
      <c r="D21" s="157" t="s">
        <v>79</v>
      </c>
      <c r="E21" s="163">
        <v>44456</v>
      </c>
      <c r="F21" s="163">
        <v>44460</v>
      </c>
      <c r="G21" s="159">
        <v>44469</v>
      </c>
      <c r="H21" s="95"/>
      <c r="I21" s="155">
        <v>5000</v>
      </c>
      <c r="J21" s="156"/>
      <c r="K21" s="155"/>
      <c r="L21" s="155">
        <v>5000</v>
      </c>
      <c r="M21" s="225">
        <v>1</v>
      </c>
    </row>
    <row r="22" spans="1:13" ht="12">
      <c r="A22" s="95" t="s">
        <v>377</v>
      </c>
      <c r="B22" s="95" t="s">
        <v>389</v>
      </c>
      <c r="C22" s="155">
        <v>5000</v>
      </c>
      <c r="D22" s="157" t="s">
        <v>79</v>
      </c>
      <c r="E22" s="163">
        <v>44259</v>
      </c>
      <c r="F22" s="163">
        <v>44284</v>
      </c>
      <c r="G22" s="159">
        <v>44292</v>
      </c>
      <c r="H22" s="95"/>
      <c r="I22" s="155">
        <v>5000</v>
      </c>
      <c r="J22" s="156"/>
      <c r="K22" s="155"/>
      <c r="L22" s="155">
        <v>5000</v>
      </c>
      <c r="M22" s="225">
        <v>1</v>
      </c>
    </row>
    <row r="23" spans="1:13" ht="12">
      <c r="A23" s="95" t="s">
        <v>496</v>
      </c>
      <c r="B23" s="95" t="s">
        <v>517</v>
      </c>
      <c r="C23" s="155">
        <v>4000</v>
      </c>
      <c r="D23" s="157" t="s">
        <v>79</v>
      </c>
      <c r="E23" s="163">
        <v>44351</v>
      </c>
      <c r="F23" s="163">
        <v>44370</v>
      </c>
      <c r="G23" s="159">
        <v>44397</v>
      </c>
      <c r="H23" s="95"/>
      <c r="I23" s="155">
        <v>4000</v>
      </c>
      <c r="J23" s="156"/>
      <c r="K23" s="155"/>
      <c r="L23" s="155"/>
      <c r="M23" s="225">
        <v>1</v>
      </c>
    </row>
    <row r="24" spans="1:13" ht="12">
      <c r="A24" s="95" t="s">
        <v>281</v>
      </c>
      <c r="B24" s="95" t="s">
        <v>516</v>
      </c>
      <c r="C24" s="155">
        <v>3100</v>
      </c>
      <c r="D24" s="157" t="s">
        <v>79</v>
      </c>
      <c r="E24" s="163">
        <v>44354</v>
      </c>
      <c r="F24" s="163">
        <v>44370</v>
      </c>
      <c r="G24" s="159">
        <v>44397</v>
      </c>
      <c r="H24" s="95"/>
      <c r="I24" s="155">
        <v>3100</v>
      </c>
      <c r="J24" s="156"/>
      <c r="K24" s="155"/>
      <c r="L24" s="155"/>
      <c r="M24" s="225">
        <v>1</v>
      </c>
    </row>
    <row r="25" spans="1:13" ht="12">
      <c r="A25" s="95" t="s">
        <v>294</v>
      </c>
      <c r="B25" s="95" t="s">
        <v>746</v>
      </c>
      <c r="C25" s="155">
        <v>5000</v>
      </c>
      <c r="D25" s="157" t="s">
        <v>79</v>
      </c>
      <c r="E25" s="163">
        <v>44428</v>
      </c>
      <c r="F25" s="163">
        <v>44433</v>
      </c>
      <c r="G25" s="159">
        <v>44441</v>
      </c>
      <c r="H25" s="95"/>
      <c r="I25" s="155">
        <v>5000</v>
      </c>
      <c r="J25" s="156"/>
      <c r="K25" s="155"/>
      <c r="L25" s="155"/>
      <c r="M25" s="225">
        <v>1</v>
      </c>
    </row>
    <row r="26" spans="1:13" ht="24">
      <c r="A26" s="95" t="s">
        <v>696</v>
      </c>
      <c r="B26" s="95" t="s">
        <v>701</v>
      </c>
      <c r="C26" s="155">
        <v>3825</v>
      </c>
      <c r="D26" s="157" t="s">
        <v>79</v>
      </c>
      <c r="E26" s="163">
        <v>44399</v>
      </c>
      <c r="F26" s="163">
        <v>44410</v>
      </c>
      <c r="G26" s="159">
        <v>44425</v>
      </c>
      <c r="H26" s="95"/>
      <c r="I26" s="155">
        <v>3825</v>
      </c>
      <c r="J26" s="156"/>
      <c r="K26" s="155"/>
      <c r="L26" s="155"/>
      <c r="M26" s="225">
        <v>1</v>
      </c>
    </row>
    <row r="27" spans="1:13" ht="12">
      <c r="A27" s="95" t="s">
        <v>775</v>
      </c>
      <c r="B27" s="95" t="s">
        <v>780</v>
      </c>
      <c r="C27" s="155">
        <v>5000</v>
      </c>
      <c r="D27" s="157" t="s">
        <v>79</v>
      </c>
      <c r="E27" s="163">
        <v>44446</v>
      </c>
      <c r="F27" s="163">
        <v>44453</v>
      </c>
      <c r="G27" s="159">
        <v>44466</v>
      </c>
      <c r="H27" s="95"/>
      <c r="I27" s="155">
        <v>5000</v>
      </c>
      <c r="J27" s="156"/>
      <c r="K27" s="155"/>
      <c r="L27" s="155">
        <v>5000</v>
      </c>
      <c r="M27" s="225">
        <v>1</v>
      </c>
    </row>
    <row r="28" spans="1:13" ht="12">
      <c r="A28" s="95" t="s">
        <v>833</v>
      </c>
      <c r="B28" s="95" t="s">
        <v>841</v>
      </c>
      <c r="C28" s="155">
        <v>2275</v>
      </c>
      <c r="D28" s="157" t="s">
        <v>79</v>
      </c>
      <c r="E28" s="163">
        <v>44453</v>
      </c>
      <c r="F28" s="163">
        <v>44474</v>
      </c>
      <c r="G28" s="159">
        <v>44482</v>
      </c>
      <c r="H28" s="95"/>
      <c r="I28" s="155">
        <v>2275</v>
      </c>
      <c r="J28" s="156"/>
      <c r="K28" s="155"/>
      <c r="L28" s="155"/>
      <c r="M28" s="225">
        <v>1</v>
      </c>
    </row>
    <row r="29" spans="1:13" ht="24">
      <c r="A29" s="95" t="s">
        <v>557</v>
      </c>
      <c r="B29" s="95" t="s">
        <v>560</v>
      </c>
      <c r="C29" s="155">
        <v>1500</v>
      </c>
      <c r="D29" s="157" t="s">
        <v>79</v>
      </c>
      <c r="E29" s="163">
        <v>44379</v>
      </c>
      <c r="F29" s="163">
        <v>44390</v>
      </c>
      <c r="G29" s="159">
        <v>44397</v>
      </c>
      <c r="H29" s="95"/>
      <c r="I29" s="155">
        <v>1500</v>
      </c>
      <c r="J29" s="156"/>
      <c r="K29" s="155"/>
      <c r="L29" s="155">
        <v>1500</v>
      </c>
      <c r="M29" s="225">
        <v>1</v>
      </c>
    </row>
    <row r="30" spans="1:13" ht="12">
      <c r="A30" s="95" t="s">
        <v>789</v>
      </c>
      <c r="B30" s="95" t="s">
        <v>792</v>
      </c>
      <c r="C30" s="155">
        <v>3000</v>
      </c>
      <c r="D30" s="157" t="s">
        <v>79</v>
      </c>
      <c r="E30" s="163">
        <v>44455</v>
      </c>
      <c r="F30" s="163">
        <v>44460</v>
      </c>
      <c r="G30" s="159">
        <v>44469</v>
      </c>
      <c r="H30" s="95"/>
      <c r="I30" s="155">
        <v>3000</v>
      </c>
      <c r="J30" s="156"/>
      <c r="K30" s="155"/>
      <c r="L30" s="155">
        <v>3000</v>
      </c>
      <c r="M30" s="225">
        <v>1</v>
      </c>
    </row>
    <row r="31" spans="1:13" ht="12">
      <c r="A31" s="95" t="s">
        <v>789</v>
      </c>
      <c r="B31" s="95" t="s">
        <v>793</v>
      </c>
      <c r="C31" s="155">
        <v>2000</v>
      </c>
      <c r="D31" s="157" t="s">
        <v>79</v>
      </c>
      <c r="E31" s="163">
        <v>44452</v>
      </c>
      <c r="F31" s="163">
        <v>44460</v>
      </c>
      <c r="G31" s="159">
        <v>44469</v>
      </c>
      <c r="H31" s="95"/>
      <c r="I31" s="155">
        <v>2000</v>
      </c>
      <c r="J31" s="156"/>
      <c r="K31" s="155"/>
      <c r="L31" s="155">
        <v>2000</v>
      </c>
      <c r="M31" s="225">
        <v>1</v>
      </c>
    </row>
    <row r="32" spans="1:13" ht="12">
      <c r="A32" s="95" t="s">
        <v>715</v>
      </c>
      <c r="B32" s="95" t="s">
        <v>716</v>
      </c>
      <c r="C32" s="155">
        <v>5000</v>
      </c>
      <c r="D32" s="157" t="s">
        <v>79</v>
      </c>
      <c r="E32" s="163">
        <v>44405</v>
      </c>
      <c r="F32" s="163">
        <v>44411</v>
      </c>
      <c r="G32" s="159">
        <v>44466</v>
      </c>
      <c r="H32" s="95"/>
      <c r="I32" s="155">
        <v>5000</v>
      </c>
      <c r="J32" s="156"/>
      <c r="K32" s="155"/>
      <c r="L32" s="155"/>
      <c r="M32" s="225">
        <v>1</v>
      </c>
    </row>
    <row r="33" spans="1:13" ht="12">
      <c r="A33" s="95" t="s">
        <v>547</v>
      </c>
      <c r="B33" s="95" t="s">
        <v>883</v>
      </c>
      <c r="C33" s="155">
        <v>5000</v>
      </c>
      <c r="D33" s="157" t="s">
        <v>79</v>
      </c>
      <c r="E33" s="163">
        <v>44482</v>
      </c>
      <c r="F33" s="163">
        <v>44488</v>
      </c>
      <c r="G33" s="159">
        <v>44495</v>
      </c>
      <c r="H33" s="95"/>
      <c r="I33" s="155">
        <v>5000</v>
      </c>
      <c r="J33" s="156"/>
      <c r="K33" s="155"/>
      <c r="L33" s="155">
        <v>5000</v>
      </c>
      <c r="M33" s="225">
        <v>1</v>
      </c>
    </row>
    <row r="34" spans="1:13" ht="12">
      <c r="A34" s="95" t="s">
        <v>413</v>
      </c>
      <c r="B34" s="95" t="s">
        <v>468</v>
      </c>
      <c r="C34" s="155">
        <v>5000</v>
      </c>
      <c r="D34" s="157" t="s">
        <v>79</v>
      </c>
      <c r="E34" s="163">
        <v>44339</v>
      </c>
      <c r="F34" s="163">
        <v>44349</v>
      </c>
      <c r="G34" s="159">
        <v>44362</v>
      </c>
      <c r="H34" s="95"/>
      <c r="I34" s="155">
        <v>5000</v>
      </c>
      <c r="J34" s="156"/>
      <c r="K34" s="155"/>
      <c r="L34" s="155"/>
      <c r="M34" s="225">
        <v>1</v>
      </c>
    </row>
    <row r="35" spans="1:13" ht="12">
      <c r="A35" s="95" t="s">
        <v>413</v>
      </c>
      <c r="B35" s="95" t="s">
        <v>540</v>
      </c>
      <c r="C35" s="155">
        <v>4000</v>
      </c>
      <c r="D35" s="157" t="s">
        <v>79</v>
      </c>
      <c r="E35" s="163">
        <v>44350</v>
      </c>
      <c r="F35" s="163">
        <v>44376</v>
      </c>
      <c r="G35" s="159">
        <v>44390</v>
      </c>
      <c r="H35" s="95"/>
      <c r="I35" s="155">
        <v>4000</v>
      </c>
      <c r="J35" s="156"/>
      <c r="K35" s="155"/>
      <c r="L35" s="155"/>
      <c r="M35" s="225">
        <v>1</v>
      </c>
    </row>
    <row r="36" spans="1:13" ht="12">
      <c r="A36" s="95" t="s">
        <v>282</v>
      </c>
      <c r="B36" s="95" t="s">
        <v>339</v>
      </c>
      <c r="C36" s="155">
        <v>9200</v>
      </c>
      <c r="D36" s="157" t="s">
        <v>79</v>
      </c>
      <c r="E36" s="163">
        <v>44256</v>
      </c>
      <c r="F36" s="163">
        <v>44278</v>
      </c>
      <c r="G36" s="159">
        <v>44288</v>
      </c>
      <c r="H36" s="95"/>
      <c r="I36" s="155">
        <v>9200</v>
      </c>
      <c r="J36" s="156"/>
      <c r="K36" s="155"/>
      <c r="L36" s="155"/>
      <c r="M36" s="225">
        <v>1</v>
      </c>
    </row>
    <row r="37" spans="1:13" ht="12">
      <c r="A37" s="95" t="s">
        <v>282</v>
      </c>
      <c r="B37" s="95" t="s">
        <v>286</v>
      </c>
      <c r="C37" s="155">
        <v>10200</v>
      </c>
      <c r="D37" s="157" t="s">
        <v>79</v>
      </c>
      <c r="E37" s="163">
        <v>44251</v>
      </c>
      <c r="F37" s="163">
        <v>44279</v>
      </c>
      <c r="G37" s="159">
        <v>44292</v>
      </c>
      <c r="H37" s="95"/>
      <c r="I37" s="155">
        <v>10200</v>
      </c>
      <c r="J37" s="156"/>
      <c r="K37" s="155"/>
      <c r="L37" s="155"/>
      <c r="M37" s="225">
        <v>1</v>
      </c>
    </row>
    <row r="38" spans="1:13" ht="12">
      <c r="A38" s="95" t="s">
        <v>327</v>
      </c>
      <c r="B38" s="95" t="s">
        <v>329</v>
      </c>
      <c r="C38" s="155">
        <v>5000</v>
      </c>
      <c r="D38" s="157" t="s">
        <v>79</v>
      </c>
      <c r="E38" s="163">
        <v>44258</v>
      </c>
      <c r="F38" s="163">
        <v>44271</v>
      </c>
      <c r="G38" s="159">
        <v>44281</v>
      </c>
      <c r="H38" s="95"/>
      <c r="I38" s="155">
        <v>5000</v>
      </c>
      <c r="J38" s="156"/>
      <c r="K38" s="155"/>
      <c r="L38" s="155">
        <v>5000</v>
      </c>
      <c r="M38" s="225">
        <v>1</v>
      </c>
    </row>
    <row r="39" spans="1:13" ht="24">
      <c r="A39" s="95" t="s">
        <v>247</v>
      </c>
      <c r="B39" s="95" t="s">
        <v>817</v>
      </c>
      <c r="C39" s="155">
        <v>1636</v>
      </c>
      <c r="D39" s="157" t="s">
        <v>79</v>
      </c>
      <c r="E39" s="163">
        <v>44455</v>
      </c>
      <c r="F39" s="163">
        <v>44467</v>
      </c>
      <c r="G39" s="159">
        <v>44477</v>
      </c>
      <c r="H39" s="95"/>
      <c r="I39" s="155">
        <v>1636</v>
      </c>
      <c r="J39" s="156"/>
      <c r="K39" s="155">
        <v>1636</v>
      </c>
      <c r="L39" s="155"/>
      <c r="M39" s="225">
        <v>1</v>
      </c>
    </row>
    <row r="40" spans="1:13" ht="12">
      <c r="A40" s="95" t="s">
        <v>247</v>
      </c>
      <c r="B40" s="95" t="s">
        <v>869</v>
      </c>
      <c r="C40" s="155">
        <v>3400</v>
      </c>
      <c r="D40" s="157" t="s">
        <v>79</v>
      </c>
      <c r="E40" s="163">
        <v>44482</v>
      </c>
      <c r="F40" s="163">
        <v>44482</v>
      </c>
      <c r="G40" s="159">
        <v>44489</v>
      </c>
      <c r="H40" s="95"/>
      <c r="I40" s="155">
        <v>3400</v>
      </c>
      <c r="J40" s="156"/>
      <c r="K40" s="155">
        <v>3400</v>
      </c>
      <c r="L40" s="155"/>
      <c r="M40" s="225">
        <v>1</v>
      </c>
    </row>
    <row r="41" spans="1:13" ht="12">
      <c r="A41" s="95" t="s">
        <v>595</v>
      </c>
      <c r="B41" s="95" t="s">
        <v>815</v>
      </c>
      <c r="C41" s="155">
        <v>1636</v>
      </c>
      <c r="D41" s="157" t="s">
        <v>79</v>
      </c>
      <c r="E41" s="163">
        <v>44453</v>
      </c>
      <c r="F41" s="163">
        <v>44467</v>
      </c>
      <c r="G41" s="159">
        <v>44477</v>
      </c>
      <c r="H41" s="95"/>
      <c r="I41" s="155">
        <v>1636</v>
      </c>
      <c r="J41" s="156"/>
      <c r="K41" s="155"/>
      <c r="L41" s="155"/>
      <c r="M41" s="225">
        <v>1</v>
      </c>
    </row>
    <row r="42" spans="1:13" ht="24">
      <c r="A42" s="95" t="s">
        <v>308</v>
      </c>
      <c r="B42" s="95" t="s">
        <v>836</v>
      </c>
      <c r="C42" s="155">
        <v>5800</v>
      </c>
      <c r="D42" s="157" t="s">
        <v>79</v>
      </c>
      <c r="E42" s="163">
        <v>44455</v>
      </c>
      <c r="F42" s="163">
        <v>44474</v>
      </c>
      <c r="G42" s="159" t="s">
        <v>1031</v>
      </c>
      <c r="H42" s="95" t="s">
        <v>1032</v>
      </c>
      <c r="I42" s="155">
        <v>5800</v>
      </c>
      <c r="J42" s="156"/>
      <c r="K42" s="155"/>
      <c r="L42" s="155"/>
      <c r="M42" s="225">
        <v>1</v>
      </c>
    </row>
    <row r="43" spans="1:13" ht="12">
      <c r="A43" s="95" t="s">
        <v>92</v>
      </c>
      <c r="B43" s="95" t="s">
        <v>94</v>
      </c>
      <c r="C43" s="155">
        <v>895</v>
      </c>
      <c r="D43" s="157" t="s">
        <v>79</v>
      </c>
      <c r="E43" s="163">
        <v>44216</v>
      </c>
      <c r="F43" s="163">
        <v>44222</v>
      </c>
      <c r="G43" s="159">
        <v>44232</v>
      </c>
      <c r="H43" s="95"/>
      <c r="I43" s="155">
        <v>895</v>
      </c>
      <c r="J43" s="156"/>
      <c r="K43" s="155"/>
      <c r="L43" s="155"/>
      <c r="M43" s="225">
        <v>1</v>
      </c>
    </row>
    <row r="44" spans="1:13" ht="12">
      <c r="A44" s="95" t="s">
        <v>92</v>
      </c>
      <c r="B44" s="95" t="s">
        <v>187</v>
      </c>
      <c r="C44" s="155">
        <v>895</v>
      </c>
      <c r="D44" s="157" t="s">
        <v>79</v>
      </c>
      <c r="E44" s="163">
        <v>44235</v>
      </c>
      <c r="F44" s="163">
        <v>44250</v>
      </c>
      <c r="G44" s="159">
        <v>44257</v>
      </c>
      <c r="H44" s="95"/>
      <c r="I44" s="155">
        <v>895</v>
      </c>
      <c r="J44" s="156"/>
      <c r="K44" s="155"/>
      <c r="L44" s="155"/>
      <c r="M44" s="225">
        <v>1</v>
      </c>
    </row>
    <row r="45" spans="1:13" ht="12">
      <c r="A45" s="95" t="s">
        <v>92</v>
      </c>
      <c r="B45" s="95" t="s">
        <v>426</v>
      </c>
      <c r="C45" s="155">
        <v>4550</v>
      </c>
      <c r="D45" s="157" t="s">
        <v>79</v>
      </c>
      <c r="E45" s="163">
        <v>44277</v>
      </c>
      <c r="F45" s="163">
        <v>44307</v>
      </c>
      <c r="G45" s="159">
        <v>44315</v>
      </c>
      <c r="H45" s="95"/>
      <c r="I45" s="155">
        <v>4550</v>
      </c>
      <c r="J45" s="156"/>
      <c r="K45" s="155"/>
      <c r="L45" s="155"/>
      <c r="M45" s="225">
        <v>1</v>
      </c>
    </row>
    <row r="46" spans="1:13" ht="12">
      <c r="A46" s="95" t="s">
        <v>92</v>
      </c>
      <c r="B46" s="95" t="s">
        <v>469</v>
      </c>
      <c r="C46" s="155">
        <v>5000</v>
      </c>
      <c r="D46" s="157" t="s">
        <v>79</v>
      </c>
      <c r="E46" s="163">
        <v>44343</v>
      </c>
      <c r="F46" s="163">
        <v>44349</v>
      </c>
      <c r="G46" s="159">
        <v>44362</v>
      </c>
      <c r="H46" s="95"/>
      <c r="I46" s="155">
        <v>5000</v>
      </c>
      <c r="J46" s="156"/>
      <c r="K46" s="155"/>
      <c r="L46" s="155"/>
      <c r="M46" s="225">
        <v>1</v>
      </c>
    </row>
    <row r="47" spans="1:13" ht="12">
      <c r="A47" s="95" t="s">
        <v>92</v>
      </c>
      <c r="B47" s="95" t="s">
        <v>717</v>
      </c>
      <c r="C47" s="155">
        <v>5000</v>
      </c>
      <c r="D47" s="157" t="s">
        <v>79</v>
      </c>
      <c r="E47" s="163">
        <v>44410</v>
      </c>
      <c r="F47" s="163">
        <v>44411</v>
      </c>
      <c r="G47" s="159">
        <v>44466</v>
      </c>
      <c r="H47" s="95"/>
      <c r="I47" s="155">
        <v>5000</v>
      </c>
      <c r="J47" s="156"/>
      <c r="K47" s="155"/>
      <c r="L47" s="155"/>
      <c r="M47" s="225">
        <v>1</v>
      </c>
    </row>
    <row r="48" spans="1:13" ht="12">
      <c r="A48" s="95" t="s">
        <v>695</v>
      </c>
      <c r="B48" s="95" t="s">
        <v>700</v>
      </c>
      <c r="C48" s="155">
        <v>4000</v>
      </c>
      <c r="D48" s="157" t="s">
        <v>79</v>
      </c>
      <c r="E48" s="163">
        <v>44405</v>
      </c>
      <c r="F48" s="163">
        <v>44410</v>
      </c>
      <c r="G48" s="159">
        <v>44425</v>
      </c>
      <c r="H48" s="95"/>
      <c r="I48" s="155">
        <v>4000</v>
      </c>
      <c r="J48" s="156"/>
      <c r="K48" s="155"/>
      <c r="L48" s="155"/>
      <c r="M48" s="225">
        <v>1</v>
      </c>
    </row>
    <row r="49" spans="1:13" ht="12">
      <c r="A49" s="95" t="s">
        <v>695</v>
      </c>
      <c r="B49" s="95" t="s">
        <v>718</v>
      </c>
      <c r="C49" s="155">
        <v>5000</v>
      </c>
      <c r="D49" s="157" t="s">
        <v>79</v>
      </c>
      <c r="E49" s="163">
        <v>44405</v>
      </c>
      <c r="F49" s="163">
        <v>44411</v>
      </c>
      <c r="G49" s="159">
        <v>44466</v>
      </c>
      <c r="H49" s="95"/>
      <c r="I49" s="155">
        <v>5000</v>
      </c>
      <c r="J49" s="156"/>
      <c r="K49" s="155"/>
      <c r="L49" s="155"/>
      <c r="M49" s="225">
        <v>1</v>
      </c>
    </row>
    <row r="50" spans="1:13" ht="12">
      <c r="A50" s="95" t="s">
        <v>735</v>
      </c>
      <c r="B50" s="95" t="s">
        <v>716</v>
      </c>
      <c r="C50" s="155">
        <v>5000</v>
      </c>
      <c r="D50" s="157" t="s">
        <v>79</v>
      </c>
      <c r="E50" s="163">
        <v>44417</v>
      </c>
      <c r="F50" s="163">
        <v>44425</v>
      </c>
      <c r="G50" s="159">
        <v>44435</v>
      </c>
      <c r="H50" s="95"/>
      <c r="I50" s="155">
        <v>5000</v>
      </c>
      <c r="J50" s="156"/>
      <c r="K50" s="155"/>
      <c r="L50" s="155"/>
      <c r="M50" s="225">
        <v>1</v>
      </c>
    </row>
    <row r="51" spans="1:13" ht="12">
      <c r="A51" s="95" t="s">
        <v>399</v>
      </c>
      <c r="B51" s="95" t="s">
        <v>403</v>
      </c>
      <c r="C51" s="155">
        <v>5000</v>
      </c>
      <c r="D51" s="157" t="s">
        <v>79</v>
      </c>
      <c r="E51" s="163">
        <v>44274</v>
      </c>
      <c r="F51" s="163">
        <v>44293</v>
      </c>
      <c r="G51" s="159">
        <v>44300</v>
      </c>
      <c r="H51" s="95"/>
      <c r="I51" s="155">
        <v>500</v>
      </c>
      <c r="J51" s="156"/>
      <c r="K51" s="155"/>
      <c r="L51" s="155"/>
      <c r="M51" s="225">
        <v>1</v>
      </c>
    </row>
    <row r="52" spans="1:13" ht="12">
      <c r="A52" s="95" t="s">
        <v>399</v>
      </c>
      <c r="B52" s="95" t="s">
        <v>737</v>
      </c>
      <c r="C52" s="155">
        <v>2500</v>
      </c>
      <c r="D52" s="157" t="s">
        <v>79</v>
      </c>
      <c r="E52" s="163">
        <v>44413</v>
      </c>
      <c r="F52" s="163">
        <v>44425</v>
      </c>
      <c r="G52" s="159">
        <v>44435</v>
      </c>
      <c r="H52" s="95"/>
      <c r="I52" s="155">
        <v>2500</v>
      </c>
      <c r="J52" s="156"/>
      <c r="K52" s="155"/>
      <c r="L52" s="155"/>
      <c r="M52" s="225">
        <v>1</v>
      </c>
    </row>
    <row r="53" spans="1:13" ht="12">
      <c r="A53" s="95" t="s">
        <v>198</v>
      </c>
      <c r="B53" s="95" t="s">
        <v>330</v>
      </c>
      <c r="C53" s="155">
        <v>5000</v>
      </c>
      <c r="D53" s="157" t="s">
        <v>79</v>
      </c>
      <c r="E53" s="163">
        <v>44267</v>
      </c>
      <c r="F53" s="163">
        <v>44271</v>
      </c>
      <c r="G53" s="159">
        <v>44281</v>
      </c>
      <c r="H53" s="95"/>
      <c r="I53" s="155">
        <v>5000</v>
      </c>
      <c r="J53" s="156"/>
      <c r="K53" s="155"/>
      <c r="L53" s="155"/>
      <c r="M53" s="225">
        <v>1</v>
      </c>
    </row>
    <row r="54" spans="1:13" ht="12">
      <c r="A54" s="95" t="s">
        <v>198</v>
      </c>
      <c r="B54" s="95" t="s">
        <v>425</v>
      </c>
      <c r="C54" s="155">
        <v>4550</v>
      </c>
      <c r="D54" s="157" t="s">
        <v>79</v>
      </c>
      <c r="E54" s="163">
        <v>44294</v>
      </c>
      <c r="F54" s="163">
        <v>44307</v>
      </c>
      <c r="G54" s="159">
        <v>44315</v>
      </c>
      <c r="H54" s="95"/>
      <c r="I54" s="155">
        <v>4550</v>
      </c>
      <c r="J54" s="156"/>
      <c r="K54" s="155"/>
      <c r="L54" s="155"/>
      <c r="M54" s="225">
        <v>1</v>
      </c>
    </row>
    <row r="55" spans="1:13" ht="12">
      <c r="A55" s="95" t="s">
        <v>198</v>
      </c>
      <c r="B55" s="95" t="s">
        <v>519</v>
      </c>
      <c r="C55" s="155">
        <v>4000</v>
      </c>
      <c r="D55" s="157" t="s">
        <v>79</v>
      </c>
      <c r="E55" s="163">
        <v>44350</v>
      </c>
      <c r="F55" s="163">
        <v>44370</v>
      </c>
      <c r="G55" s="159">
        <v>44397</v>
      </c>
      <c r="H55" s="95"/>
      <c r="I55" s="155">
        <v>4000</v>
      </c>
      <c r="J55" s="156"/>
      <c r="K55" s="155"/>
      <c r="L55" s="155"/>
      <c r="M55" s="225">
        <v>1</v>
      </c>
    </row>
    <row r="56" spans="1:13" ht="24">
      <c r="A56" s="95" t="s">
        <v>198</v>
      </c>
      <c r="B56" s="95" t="s">
        <v>837</v>
      </c>
      <c r="C56" s="155">
        <v>5800</v>
      </c>
      <c r="D56" s="157" t="s">
        <v>79</v>
      </c>
      <c r="E56" s="163">
        <v>44452</v>
      </c>
      <c r="F56" s="163">
        <v>44474</v>
      </c>
      <c r="G56" s="159" t="s">
        <v>1031</v>
      </c>
      <c r="H56" s="95" t="s">
        <v>1032</v>
      </c>
      <c r="I56" s="155">
        <v>5800</v>
      </c>
      <c r="J56" s="156"/>
      <c r="K56" s="155"/>
      <c r="L56" s="155"/>
      <c r="M56" s="225">
        <v>1</v>
      </c>
    </row>
    <row r="57" spans="1:13" ht="14.25" customHeight="1">
      <c r="A57" s="95" t="s">
        <v>91</v>
      </c>
      <c r="B57" s="95" t="s">
        <v>93</v>
      </c>
      <c r="C57" s="155">
        <v>3060</v>
      </c>
      <c r="D57" s="157" t="s">
        <v>79</v>
      </c>
      <c r="E57" s="163">
        <v>44216</v>
      </c>
      <c r="F57" s="163">
        <v>44222</v>
      </c>
      <c r="G57" s="159">
        <v>44232</v>
      </c>
      <c r="H57" s="95"/>
      <c r="I57" s="155">
        <v>3060</v>
      </c>
      <c r="J57" s="156"/>
      <c r="K57" s="155"/>
      <c r="L57" s="155"/>
      <c r="M57" s="225">
        <v>1</v>
      </c>
    </row>
    <row r="58" spans="1:13" ht="14.25" customHeight="1">
      <c r="A58" s="95" t="s">
        <v>249</v>
      </c>
      <c r="B58" s="95" t="s">
        <v>254</v>
      </c>
      <c r="C58" s="238">
        <v>607.5</v>
      </c>
      <c r="D58" s="157" t="s">
        <v>79</v>
      </c>
      <c r="E58" s="163">
        <v>44250</v>
      </c>
      <c r="F58" s="163">
        <v>44257</v>
      </c>
      <c r="G58" s="159">
        <v>44264</v>
      </c>
      <c r="H58" s="95"/>
      <c r="I58" s="238">
        <v>607.5</v>
      </c>
      <c r="J58" s="156"/>
      <c r="K58" s="155"/>
      <c r="L58" s="155"/>
      <c r="M58" s="225">
        <v>1</v>
      </c>
    </row>
    <row r="59" spans="1:13" ht="14.25" customHeight="1">
      <c r="A59" s="95" t="s">
        <v>249</v>
      </c>
      <c r="B59" s="95" t="s">
        <v>779</v>
      </c>
      <c r="C59" s="238">
        <v>1527</v>
      </c>
      <c r="D59" s="157" t="s">
        <v>79</v>
      </c>
      <c r="E59" s="163">
        <v>44446</v>
      </c>
      <c r="F59" s="163">
        <v>44453</v>
      </c>
      <c r="G59" s="159">
        <v>44466</v>
      </c>
      <c r="H59" s="95"/>
      <c r="I59" s="238">
        <v>1527</v>
      </c>
      <c r="J59" s="156"/>
      <c r="K59" s="155"/>
      <c r="L59" s="155"/>
      <c r="M59" s="225">
        <v>1</v>
      </c>
    </row>
    <row r="60" spans="1:13" ht="24">
      <c r="A60" s="95" t="s">
        <v>197</v>
      </c>
      <c r="B60" s="95" t="s">
        <v>840</v>
      </c>
      <c r="C60" s="238">
        <v>5800</v>
      </c>
      <c r="D60" s="157" t="s">
        <v>79</v>
      </c>
      <c r="E60" s="163">
        <v>44456</v>
      </c>
      <c r="F60" s="163">
        <v>44474</v>
      </c>
      <c r="G60" s="159" t="s">
        <v>1031</v>
      </c>
      <c r="H60" s="95" t="s">
        <v>1032</v>
      </c>
      <c r="I60" s="238">
        <v>5800</v>
      </c>
      <c r="J60" s="156"/>
      <c r="K60" s="155"/>
      <c r="L60" s="155"/>
      <c r="M60" s="225">
        <v>1</v>
      </c>
    </row>
    <row r="61" spans="1:13" ht="12">
      <c r="A61" s="95" t="s">
        <v>834</v>
      </c>
      <c r="B61" s="95" t="s">
        <v>842</v>
      </c>
      <c r="C61" s="238">
        <v>1636</v>
      </c>
      <c r="D61" s="157" t="s">
        <v>79</v>
      </c>
      <c r="E61" s="163">
        <v>44462</v>
      </c>
      <c r="F61" s="163">
        <v>44474</v>
      </c>
      <c r="G61" s="159">
        <v>44482</v>
      </c>
      <c r="H61" s="95"/>
      <c r="I61" s="238">
        <v>1636</v>
      </c>
      <c r="J61" s="156"/>
      <c r="K61" s="155"/>
      <c r="L61" s="155"/>
      <c r="M61" s="225">
        <v>1</v>
      </c>
    </row>
    <row r="62" spans="1:13" ht="14.25" customHeight="1">
      <c r="A62" s="95" t="s">
        <v>645</v>
      </c>
      <c r="B62" s="95" t="s">
        <v>649</v>
      </c>
      <c r="C62" s="238">
        <v>4750</v>
      </c>
      <c r="D62" s="157" t="s">
        <v>79</v>
      </c>
      <c r="E62" s="163">
        <v>44370</v>
      </c>
      <c r="F62" s="163">
        <v>44405</v>
      </c>
      <c r="G62" s="159">
        <v>44413</v>
      </c>
      <c r="H62" s="95"/>
      <c r="I62" s="238">
        <v>4750</v>
      </c>
      <c r="J62" s="156"/>
      <c r="K62" s="155"/>
      <c r="L62" s="155"/>
      <c r="M62" s="225">
        <v>1</v>
      </c>
    </row>
    <row r="63" spans="1:14" ht="14.25" customHeight="1">
      <c r="A63" s="95" t="s">
        <v>121</v>
      </c>
      <c r="B63" s="95" t="s">
        <v>122</v>
      </c>
      <c r="C63" s="155">
        <v>5000</v>
      </c>
      <c r="D63" s="157" t="s">
        <v>79</v>
      </c>
      <c r="E63" s="163">
        <v>44224</v>
      </c>
      <c r="F63" s="163">
        <v>44230</v>
      </c>
      <c r="G63" s="159">
        <v>44237</v>
      </c>
      <c r="H63" s="95"/>
      <c r="I63" s="155">
        <v>5000</v>
      </c>
      <c r="J63" s="156"/>
      <c r="K63" s="239"/>
      <c r="L63" s="152"/>
      <c r="M63" s="240">
        <v>1</v>
      </c>
      <c r="N63" s="226"/>
    </row>
    <row r="64" spans="1:14" ht="14.25" customHeight="1">
      <c r="A64" s="95" t="s">
        <v>697</v>
      </c>
      <c r="B64" s="95" t="s">
        <v>699</v>
      </c>
      <c r="C64" s="155">
        <v>4750</v>
      </c>
      <c r="D64" s="157" t="s">
        <v>79</v>
      </c>
      <c r="E64" s="163">
        <v>44406</v>
      </c>
      <c r="F64" s="163">
        <v>44410</v>
      </c>
      <c r="G64" s="159">
        <v>44425</v>
      </c>
      <c r="H64" s="95"/>
      <c r="I64" s="155">
        <v>4750</v>
      </c>
      <c r="J64" s="156"/>
      <c r="K64" s="239"/>
      <c r="L64" s="152"/>
      <c r="M64" s="240">
        <v>1</v>
      </c>
      <c r="N64" s="226"/>
    </row>
    <row r="65" spans="1:14" ht="14.25" customHeight="1">
      <c r="A65" s="95" t="s">
        <v>250</v>
      </c>
      <c r="B65" s="95" t="s">
        <v>255</v>
      </c>
      <c r="C65" s="155">
        <v>1890</v>
      </c>
      <c r="D65" s="157" t="s">
        <v>79</v>
      </c>
      <c r="E65" s="163">
        <v>44249</v>
      </c>
      <c r="F65" s="163">
        <v>44257</v>
      </c>
      <c r="G65" s="159">
        <v>44264</v>
      </c>
      <c r="H65" s="95"/>
      <c r="I65" s="155">
        <v>1890</v>
      </c>
      <c r="J65" s="156"/>
      <c r="K65" s="239"/>
      <c r="L65" s="152"/>
      <c r="M65" s="240">
        <v>1</v>
      </c>
      <c r="N65" s="226"/>
    </row>
    <row r="66" spans="1:14" ht="14.25" customHeight="1">
      <c r="A66" s="95" t="s">
        <v>480</v>
      </c>
      <c r="B66" s="95" t="s">
        <v>481</v>
      </c>
      <c r="C66" s="155">
        <v>5000</v>
      </c>
      <c r="D66" s="157" t="s">
        <v>79</v>
      </c>
      <c r="E66" s="163">
        <v>44357</v>
      </c>
      <c r="F66" s="163">
        <v>44361</v>
      </c>
      <c r="G66" s="159">
        <v>44371</v>
      </c>
      <c r="H66" s="95"/>
      <c r="I66" s="155">
        <v>5000</v>
      </c>
      <c r="J66" s="156"/>
      <c r="K66" s="239"/>
      <c r="L66" s="152"/>
      <c r="M66" s="240">
        <v>1</v>
      </c>
      <c r="N66" s="226"/>
    </row>
    <row r="67" spans="1:14" ht="12">
      <c r="A67" s="95" t="s">
        <v>323</v>
      </c>
      <c r="B67" s="95" t="s">
        <v>520</v>
      </c>
      <c r="C67" s="155">
        <v>4000</v>
      </c>
      <c r="D67" s="157" t="s">
        <v>79</v>
      </c>
      <c r="E67" s="163">
        <v>44349</v>
      </c>
      <c r="F67" s="163">
        <v>44370</v>
      </c>
      <c r="G67" s="159">
        <v>44397</v>
      </c>
      <c r="H67" s="95"/>
      <c r="I67" s="155">
        <v>4000</v>
      </c>
      <c r="J67" s="156"/>
      <c r="K67" s="239"/>
      <c r="L67" s="152"/>
      <c r="M67" s="240">
        <v>1</v>
      </c>
      <c r="N67" s="226"/>
    </row>
    <row r="68" spans="1:14" ht="12">
      <c r="A68" s="95" t="s">
        <v>323</v>
      </c>
      <c r="B68" s="95" t="s">
        <v>744</v>
      </c>
      <c r="C68" s="155">
        <v>1620</v>
      </c>
      <c r="D68" s="157" t="s">
        <v>79</v>
      </c>
      <c r="E68" s="163">
        <v>44421</v>
      </c>
      <c r="F68" s="163">
        <v>44433</v>
      </c>
      <c r="G68" s="159">
        <v>44441</v>
      </c>
      <c r="H68" s="95"/>
      <c r="I68" s="155">
        <v>1620</v>
      </c>
      <c r="J68" s="156"/>
      <c r="K68" s="239"/>
      <c r="L68" s="152"/>
      <c r="M68" s="240">
        <v>1</v>
      </c>
      <c r="N68" s="226"/>
    </row>
    <row r="69" spans="1:14" ht="14.25" customHeight="1">
      <c r="A69" s="95" t="s">
        <v>482</v>
      </c>
      <c r="B69" s="95" t="s">
        <v>483</v>
      </c>
      <c r="C69" s="155">
        <v>1464</v>
      </c>
      <c r="D69" s="157" t="s">
        <v>79</v>
      </c>
      <c r="E69" s="163">
        <v>44350</v>
      </c>
      <c r="F69" s="163">
        <v>44361</v>
      </c>
      <c r="G69" s="159">
        <v>44371</v>
      </c>
      <c r="H69" s="95"/>
      <c r="I69" s="155">
        <v>1464</v>
      </c>
      <c r="J69" s="156"/>
      <c r="K69" s="239"/>
      <c r="L69" s="152"/>
      <c r="M69" s="240">
        <v>1</v>
      </c>
      <c r="N69" s="226"/>
    </row>
    <row r="70" spans="1:14" ht="14.25" customHeight="1">
      <c r="A70" s="95" t="s">
        <v>482</v>
      </c>
      <c r="B70" s="95" t="s">
        <v>519</v>
      </c>
      <c r="C70" s="155">
        <v>4000</v>
      </c>
      <c r="D70" s="157" t="s">
        <v>79</v>
      </c>
      <c r="E70" s="163">
        <v>44349</v>
      </c>
      <c r="F70" s="163">
        <v>44370</v>
      </c>
      <c r="G70" s="159">
        <v>44397</v>
      </c>
      <c r="H70" s="95"/>
      <c r="I70" s="155">
        <v>4000</v>
      </c>
      <c r="J70" s="156"/>
      <c r="K70" s="239"/>
      <c r="L70" s="152"/>
      <c r="M70" s="240">
        <v>1</v>
      </c>
      <c r="N70" s="226"/>
    </row>
    <row r="71" spans="1:14" ht="14.25" customHeight="1">
      <c r="A71" s="95" t="s">
        <v>482</v>
      </c>
      <c r="B71" s="95" t="s">
        <v>745</v>
      </c>
      <c r="C71" s="155">
        <v>387</v>
      </c>
      <c r="D71" s="157" t="s">
        <v>79</v>
      </c>
      <c r="E71" s="163">
        <v>44421</v>
      </c>
      <c r="F71" s="163">
        <v>44433</v>
      </c>
      <c r="G71" s="159">
        <v>44441</v>
      </c>
      <c r="H71" s="95"/>
      <c r="I71" s="155">
        <v>387</v>
      </c>
      <c r="J71" s="156"/>
      <c r="K71" s="239"/>
      <c r="L71" s="152"/>
      <c r="M71" s="240">
        <v>1</v>
      </c>
      <c r="N71" s="226"/>
    </row>
    <row r="72" spans="1:14" ht="14.25" customHeight="1">
      <c r="A72" s="95" t="s">
        <v>371</v>
      </c>
      <c r="B72" s="95" t="s">
        <v>633</v>
      </c>
      <c r="C72" s="238">
        <v>1210.5</v>
      </c>
      <c r="D72" s="157" t="s">
        <v>79</v>
      </c>
      <c r="E72" s="163">
        <v>44392</v>
      </c>
      <c r="F72" s="163">
        <v>44397</v>
      </c>
      <c r="G72" s="159">
        <v>44412</v>
      </c>
      <c r="H72" s="95"/>
      <c r="I72" s="238">
        <v>1210.5</v>
      </c>
      <c r="J72" s="156"/>
      <c r="K72" s="239"/>
      <c r="L72" s="241">
        <v>1210.5</v>
      </c>
      <c r="M72" s="240">
        <v>1</v>
      </c>
      <c r="N72" s="226"/>
    </row>
    <row r="73" spans="1:14" ht="14.25" customHeight="1">
      <c r="A73" s="95" t="s">
        <v>606</v>
      </c>
      <c r="B73" s="95" t="s">
        <v>648</v>
      </c>
      <c r="C73" s="238">
        <v>5000</v>
      </c>
      <c r="D73" s="157" t="s">
        <v>79</v>
      </c>
      <c r="E73" s="163">
        <v>44402</v>
      </c>
      <c r="F73" s="163">
        <v>44405</v>
      </c>
      <c r="G73" s="159">
        <v>44413</v>
      </c>
      <c r="H73" s="95"/>
      <c r="I73" s="238">
        <v>5000</v>
      </c>
      <c r="J73" s="156"/>
      <c r="K73" s="239"/>
      <c r="L73" s="241"/>
      <c r="M73" s="240">
        <v>1</v>
      </c>
      <c r="N73" s="226"/>
    </row>
    <row r="74" spans="1:14" ht="24">
      <c r="A74" s="95" t="s">
        <v>606</v>
      </c>
      <c r="B74" s="95" t="s">
        <v>763</v>
      </c>
      <c r="C74" s="238">
        <v>5000</v>
      </c>
      <c r="D74" s="157" t="s">
        <v>79</v>
      </c>
      <c r="E74" s="163">
        <v>44440</v>
      </c>
      <c r="F74" s="163">
        <v>44445</v>
      </c>
      <c r="G74" s="159">
        <v>44466</v>
      </c>
      <c r="H74" s="95"/>
      <c r="I74" s="238">
        <v>5000</v>
      </c>
      <c r="J74" s="156"/>
      <c r="K74" s="239"/>
      <c r="L74" s="241"/>
      <c r="M74" s="240">
        <v>1</v>
      </c>
      <c r="N74" s="226"/>
    </row>
    <row r="75" spans="1:14" ht="14.25" customHeight="1">
      <c r="A75" s="95" t="s">
        <v>268</v>
      </c>
      <c r="B75" s="95" t="s">
        <v>648</v>
      </c>
      <c r="C75" s="238">
        <v>5000</v>
      </c>
      <c r="D75" s="157" t="s">
        <v>79</v>
      </c>
      <c r="E75" s="163">
        <v>44402</v>
      </c>
      <c r="F75" s="163">
        <v>44405</v>
      </c>
      <c r="G75" s="159">
        <v>44413</v>
      </c>
      <c r="H75" s="95"/>
      <c r="I75" s="238">
        <v>5000</v>
      </c>
      <c r="J75" s="156"/>
      <c r="K75" s="239"/>
      <c r="L75" s="241"/>
      <c r="M75" s="240">
        <v>1</v>
      </c>
      <c r="N75" s="226"/>
    </row>
    <row r="76" spans="1:14" ht="14.25" customHeight="1">
      <c r="A76" s="95" t="s">
        <v>719</v>
      </c>
      <c r="B76" s="95" t="s">
        <v>716</v>
      </c>
      <c r="C76" s="238">
        <v>5000</v>
      </c>
      <c r="D76" s="157" t="s">
        <v>79</v>
      </c>
      <c r="E76" s="163">
        <v>44397</v>
      </c>
      <c r="F76" s="163">
        <v>44411</v>
      </c>
      <c r="G76" s="159">
        <v>44466</v>
      </c>
      <c r="H76" s="95"/>
      <c r="I76" s="238">
        <v>5000</v>
      </c>
      <c r="J76" s="156"/>
      <c r="K76" s="239"/>
      <c r="L76" s="241"/>
      <c r="M76" s="240">
        <v>1</v>
      </c>
      <c r="N76" s="226"/>
    </row>
    <row r="77" spans="1:14" ht="14.25" customHeight="1">
      <c r="A77" s="95" t="s">
        <v>315</v>
      </c>
      <c r="B77" s="95" t="s">
        <v>316</v>
      </c>
      <c r="C77" s="238">
        <v>895.5</v>
      </c>
      <c r="D77" s="157" t="s">
        <v>79</v>
      </c>
      <c r="E77" s="163">
        <v>44253</v>
      </c>
      <c r="F77" s="163">
        <v>44259</v>
      </c>
      <c r="G77" s="159">
        <v>44271</v>
      </c>
      <c r="H77" s="95"/>
      <c r="I77" s="238">
        <v>895.5</v>
      </c>
      <c r="J77" s="156"/>
      <c r="K77" s="239"/>
      <c r="L77" s="152"/>
      <c r="M77" s="240">
        <v>1</v>
      </c>
      <c r="N77" s="226"/>
    </row>
    <row r="78" spans="1:14" ht="14.25" customHeight="1">
      <c r="A78" s="95" t="s">
        <v>315</v>
      </c>
      <c r="B78" s="95" t="s">
        <v>542</v>
      </c>
      <c r="C78" s="238">
        <v>4000</v>
      </c>
      <c r="D78" s="157" t="s">
        <v>79</v>
      </c>
      <c r="E78" s="163">
        <v>44349</v>
      </c>
      <c r="F78" s="163">
        <v>44376</v>
      </c>
      <c r="G78" s="159">
        <v>44390</v>
      </c>
      <c r="H78" s="95"/>
      <c r="I78" s="238">
        <v>4000</v>
      </c>
      <c r="J78" s="156"/>
      <c r="K78" s="239"/>
      <c r="L78" s="152"/>
      <c r="M78" s="240">
        <v>1</v>
      </c>
      <c r="N78" s="226"/>
    </row>
    <row r="79" spans="1:14" ht="14.25" customHeight="1">
      <c r="A79" s="95" t="s">
        <v>278</v>
      </c>
      <c r="B79" s="95" t="s">
        <v>648</v>
      </c>
      <c r="C79" s="238">
        <v>5000</v>
      </c>
      <c r="D79" s="157" t="s">
        <v>79</v>
      </c>
      <c r="E79" s="163">
        <v>44402</v>
      </c>
      <c r="F79" s="163">
        <v>44405</v>
      </c>
      <c r="G79" s="159">
        <v>44413</v>
      </c>
      <c r="H79" s="95"/>
      <c r="I79" s="238">
        <v>5000</v>
      </c>
      <c r="J79" s="156"/>
      <c r="K79" s="239"/>
      <c r="L79" s="152"/>
      <c r="M79" s="240">
        <v>1</v>
      </c>
      <c r="N79" s="226"/>
    </row>
    <row r="80" spans="1:14" ht="14.25" customHeight="1">
      <c r="A80" s="95" t="s">
        <v>139</v>
      </c>
      <c r="B80" s="95" t="s">
        <v>736</v>
      </c>
      <c r="C80" s="238">
        <v>2160</v>
      </c>
      <c r="D80" s="157" t="s">
        <v>79</v>
      </c>
      <c r="E80" s="163">
        <v>44419</v>
      </c>
      <c r="F80" s="163">
        <v>44425</v>
      </c>
      <c r="G80" s="159">
        <v>44435</v>
      </c>
      <c r="H80" s="95"/>
      <c r="I80" s="238">
        <v>2160</v>
      </c>
      <c r="J80" s="156"/>
      <c r="K80" s="239"/>
      <c r="L80" s="152"/>
      <c r="M80" s="240">
        <v>1</v>
      </c>
      <c r="N80" s="226"/>
    </row>
    <row r="81" spans="1:14" ht="14.25" customHeight="1">
      <c r="A81" s="95" t="s">
        <v>539</v>
      </c>
      <c r="B81" s="95" t="s">
        <v>544</v>
      </c>
      <c r="C81" s="238">
        <v>1630.18</v>
      </c>
      <c r="D81" s="157" t="s">
        <v>79</v>
      </c>
      <c r="E81" s="163">
        <v>44369</v>
      </c>
      <c r="F81" s="163">
        <v>44376</v>
      </c>
      <c r="G81" s="159">
        <v>44390</v>
      </c>
      <c r="H81" s="95"/>
      <c r="I81" s="238">
        <v>1630.18</v>
      </c>
      <c r="J81" s="156"/>
      <c r="K81" s="239"/>
      <c r="L81" s="241">
        <v>1630.18</v>
      </c>
      <c r="M81" s="240">
        <v>1</v>
      </c>
      <c r="N81" s="226"/>
    </row>
    <row r="82" spans="1:14" ht="24">
      <c r="A82" s="95" t="s">
        <v>832</v>
      </c>
      <c r="B82" s="95" t="s">
        <v>839</v>
      </c>
      <c r="C82" s="238">
        <v>5000</v>
      </c>
      <c r="D82" s="157" t="s">
        <v>79</v>
      </c>
      <c r="E82" s="163">
        <v>44466</v>
      </c>
      <c r="F82" s="163">
        <v>44474</v>
      </c>
      <c r="G82" s="159">
        <v>44482</v>
      </c>
      <c r="H82" s="95"/>
      <c r="I82" s="238">
        <v>5000</v>
      </c>
      <c r="J82" s="156"/>
      <c r="K82" s="239"/>
      <c r="L82" s="241">
        <v>5000</v>
      </c>
      <c r="M82" s="240">
        <v>1</v>
      </c>
      <c r="N82" s="226"/>
    </row>
    <row r="83" spans="1:14" ht="14.25" customHeight="1">
      <c r="A83" s="95" t="s">
        <v>514</v>
      </c>
      <c r="B83" s="95" t="s">
        <v>515</v>
      </c>
      <c r="C83" s="238">
        <v>5000</v>
      </c>
      <c r="D83" s="157" t="s">
        <v>79</v>
      </c>
      <c r="E83" s="163">
        <v>44364</v>
      </c>
      <c r="F83" s="163">
        <v>44370</v>
      </c>
      <c r="G83" s="159">
        <v>44397</v>
      </c>
      <c r="H83" s="95"/>
      <c r="I83" s="238">
        <v>5000</v>
      </c>
      <c r="J83" s="156"/>
      <c r="K83" s="239"/>
      <c r="L83" s="152">
        <v>5000</v>
      </c>
      <c r="M83" s="240">
        <v>1</v>
      </c>
      <c r="N83" s="226"/>
    </row>
    <row r="84" spans="1:14" ht="24">
      <c r="A84" s="95" t="s">
        <v>830</v>
      </c>
      <c r="B84" s="95" t="s">
        <v>835</v>
      </c>
      <c r="C84" s="238">
        <v>1636</v>
      </c>
      <c r="D84" s="157" t="s">
        <v>79</v>
      </c>
      <c r="E84" s="163">
        <v>44452</v>
      </c>
      <c r="F84" s="163">
        <v>44474</v>
      </c>
      <c r="G84" s="159">
        <v>44482</v>
      </c>
      <c r="H84" s="95"/>
      <c r="I84" s="238">
        <v>1636</v>
      </c>
      <c r="J84" s="156"/>
      <c r="K84" s="239"/>
      <c r="L84" s="152">
        <v>1636</v>
      </c>
      <c r="M84" s="240">
        <v>1</v>
      </c>
      <c r="N84" s="226"/>
    </row>
    <row r="85" spans="1:14" ht="12">
      <c r="A85" s="95" t="s">
        <v>831</v>
      </c>
      <c r="B85" s="95" t="s">
        <v>838</v>
      </c>
      <c r="C85" s="238">
        <v>3272</v>
      </c>
      <c r="D85" s="157" t="s">
        <v>79</v>
      </c>
      <c r="E85" s="163">
        <v>44463</v>
      </c>
      <c r="F85" s="163">
        <v>44474</v>
      </c>
      <c r="G85" s="159">
        <v>44482</v>
      </c>
      <c r="H85" s="95"/>
      <c r="I85" s="238">
        <v>3272</v>
      </c>
      <c r="J85" s="156"/>
      <c r="K85" s="239"/>
      <c r="L85" s="152"/>
      <c r="M85" s="240">
        <v>1</v>
      </c>
      <c r="N85" s="226"/>
    </row>
    <row r="86" spans="1:14" ht="12">
      <c r="A86" s="95" t="s">
        <v>831</v>
      </c>
      <c r="B86" s="95" t="s">
        <v>885</v>
      </c>
      <c r="C86" s="238">
        <v>5000</v>
      </c>
      <c r="D86" s="157" t="s">
        <v>79</v>
      </c>
      <c r="E86" s="163">
        <v>44476</v>
      </c>
      <c r="F86" s="163">
        <v>44487</v>
      </c>
      <c r="G86" s="159">
        <v>44495</v>
      </c>
      <c r="H86" s="95"/>
      <c r="I86" s="238">
        <v>5000</v>
      </c>
      <c r="J86" s="156"/>
      <c r="K86" s="239"/>
      <c r="L86" s="152"/>
      <c r="M86" s="240">
        <v>1</v>
      </c>
      <c r="N86" s="226"/>
    </row>
    <row r="87" spans="1:14" ht="12">
      <c r="A87" s="95" t="s">
        <v>783</v>
      </c>
      <c r="B87" s="95" t="s">
        <v>884</v>
      </c>
      <c r="C87" s="238">
        <v>1636</v>
      </c>
      <c r="D87" s="157" t="s">
        <v>79</v>
      </c>
      <c r="E87" s="163">
        <v>44482</v>
      </c>
      <c r="F87" s="163">
        <v>44488</v>
      </c>
      <c r="G87" s="159">
        <v>44495</v>
      </c>
      <c r="H87" s="95"/>
      <c r="I87" s="238">
        <v>1636</v>
      </c>
      <c r="J87" s="156"/>
      <c r="K87" s="239"/>
      <c r="L87" s="152"/>
      <c r="M87" s="240">
        <v>1</v>
      </c>
      <c r="N87" s="226"/>
    </row>
    <row r="88" spans="1:14" ht="12">
      <c r="A88" s="95" t="s">
        <v>63</v>
      </c>
      <c r="B88" s="95" t="s">
        <v>78</v>
      </c>
      <c r="C88" s="155">
        <v>5000</v>
      </c>
      <c r="D88" s="157" t="s">
        <v>79</v>
      </c>
      <c r="E88" s="163">
        <v>44176</v>
      </c>
      <c r="F88" s="163">
        <v>44215</v>
      </c>
      <c r="G88" s="159">
        <v>44223</v>
      </c>
      <c r="H88" s="95"/>
      <c r="I88" s="155">
        <v>5000</v>
      </c>
      <c r="J88" s="156"/>
      <c r="K88" s="152"/>
      <c r="L88" s="152"/>
      <c r="M88" s="240">
        <v>1</v>
      </c>
      <c r="N88" s="226"/>
    </row>
    <row r="89" spans="1:14" ht="12">
      <c r="A89" s="95" t="s">
        <v>788</v>
      </c>
      <c r="B89" s="95" t="s">
        <v>791</v>
      </c>
      <c r="C89" s="155">
        <v>5000</v>
      </c>
      <c r="D89" s="157" t="s">
        <v>79</v>
      </c>
      <c r="E89" s="163">
        <v>44454</v>
      </c>
      <c r="F89" s="163">
        <v>44460</v>
      </c>
      <c r="G89" s="159">
        <v>44469</v>
      </c>
      <c r="H89" s="95"/>
      <c r="I89" s="155">
        <v>5000</v>
      </c>
      <c r="J89" s="156"/>
      <c r="K89" s="152"/>
      <c r="L89" s="152"/>
      <c r="M89" s="240">
        <v>1</v>
      </c>
      <c r="N89" s="226"/>
    </row>
    <row r="90" spans="1:14" ht="12">
      <c r="A90" s="95" t="s">
        <v>432</v>
      </c>
      <c r="B90" s="95" t="s">
        <v>435</v>
      </c>
      <c r="C90" s="155">
        <v>5000</v>
      </c>
      <c r="D90" s="157" t="s">
        <v>79</v>
      </c>
      <c r="E90" s="163">
        <v>44301</v>
      </c>
      <c r="F90" s="163">
        <v>44313</v>
      </c>
      <c r="G90" s="159">
        <v>44322</v>
      </c>
      <c r="H90" s="95"/>
      <c r="I90" s="155">
        <v>5000</v>
      </c>
      <c r="J90" s="156"/>
      <c r="K90" s="152"/>
      <c r="L90" s="152"/>
      <c r="M90" s="240">
        <v>1</v>
      </c>
      <c r="N90" s="226"/>
    </row>
    <row r="91" spans="1:14" ht="12">
      <c r="A91" s="95" t="s">
        <v>188</v>
      </c>
      <c r="B91" s="95" t="s">
        <v>488</v>
      </c>
      <c r="C91" s="155">
        <v>3113</v>
      </c>
      <c r="D91" s="157" t="s">
        <v>79</v>
      </c>
      <c r="E91" s="163">
        <v>44355</v>
      </c>
      <c r="F91" s="163">
        <v>44362</v>
      </c>
      <c r="G91" s="159">
        <v>44371</v>
      </c>
      <c r="H91" s="95"/>
      <c r="I91" s="155">
        <v>3113</v>
      </c>
      <c r="J91" s="156"/>
      <c r="K91" s="152"/>
      <c r="L91" s="152"/>
      <c r="M91" s="240">
        <v>1</v>
      </c>
      <c r="N91" s="226"/>
    </row>
    <row r="92" spans="1:14" ht="24">
      <c r="A92" s="95" t="s">
        <v>188</v>
      </c>
      <c r="B92" s="95" t="s">
        <v>843</v>
      </c>
      <c r="C92" s="155">
        <v>5800</v>
      </c>
      <c r="D92" s="157" t="s">
        <v>79</v>
      </c>
      <c r="E92" s="163">
        <v>44452</v>
      </c>
      <c r="F92" s="163">
        <v>44474</v>
      </c>
      <c r="G92" s="159" t="s">
        <v>1031</v>
      </c>
      <c r="H92" s="95" t="s">
        <v>1032</v>
      </c>
      <c r="I92" s="155">
        <v>5800</v>
      </c>
      <c r="J92" s="156"/>
      <c r="K92" s="152"/>
      <c r="L92" s="152"/>
      <c r="M92" s="240">
        <v>1</v>
      </c>
      <c r="N92" s="226"/>
    </row>
    <row r="93" spans="1:13" ht="12">
      <c r="A93" s="95" t="s">
        <v>1012</v>
      </c>
      <c r="B93" s="95" t="s">
        <v>1016</v>
      </c>
      <c r="C93" s="155">
        <v>5000</v>
      </c>
      <c r="D93" s="157" t="s">
        <v>79</v>
      </c>
      <c r="E93" s="163">
        <v>44501</v>
      </c>
      <c r="F93" s="163">
        <v>44502</v>
      </c>
      <c r="G93" s="159">
        <v>44509</v>
      </c>
      <c r="H93" s="95"/>
      <c r="I93" s="155">
        <v>5000</v>
      </c>
      <c r="J93" s="156"/>
      <c r="K93" s="155"/>
      <c r="L93" s="155">
        <v>5000</v>
      </c>
      <c r="M93" s="225">
        <v>1</v>
      </c>
    </row>
    <row r="94" spans="1:14" ht="12">
      <c r="A94" s="95" t="s">
        <v>335</v>
      </c>
      <c r="B94" s="95" t="s">
        <v>336</v>
      </c>
      <c r="C94" s="155">
        <v>1200</v>
      </c>
      <c r="D94" s="157" t="s">
        <v>79</v>
      </c>
      <c r="E94" s="163">
        <v>44271</v>
      </c>
      <c r="F94" s="163">
        <v>44278</v>
      </c>
      <c r="G94" s="159">
        <v>44287</v>
      </c>
      <c r="H94" s="95"/>
      <c r="I94" s="155">
        <v>1200</v>
      </c>
      <c r="J94" s="156"/>
      <c r="K94" s="152"/>
      <c r="L94" s="152"/>
      <c r="M94" s="240">
        <v>1</v>
      </c>
      <c r="N94" s="226"/>
    </row>
    <row r="95" spans="1:13" ht="12">
      <c r="A95" s="95"/>
      <c r="B95" s="95"/>
      <c r="C95" s="155"/>
      <c r="D95" s="157"/>
      <c r="E95" s="163"/>
      <c r="F95" s="163"/>
      <c r="G95" s="159"/>
      <c r="H95" s="95"/>
      <c r="I95" s="155"/>
      <c r="J95" s="156"/>
      <c r="K95" s="155"/>
      <c r="L95" s="155"/>
      <c r="M95" s="225"/>
    </row>
    <row r="96" spans="1:13" ht="12">
      <c r="A96" s="95"/>
      <c r="B96" s="95"/>
      <c r="C96" s="155"/>
      <c r="D96" s="157"/>
      <c r="E96" s="163"/>
      <c r="F96" s="163"/>
      <c r="G96" s="159"/>
      <c r="H96" s="95"/>
      <c r="I96" s="155"/>
      <c r="J96" s="156"/>
      <c r="K96" s="155"/>
      <c r="L96" s="155"/>
      <c r="M96" s="225"/>
    </row>
    <row r="97" spans="1:13" ht="12">
      <c r="A97" s="117"/>
      <c r="B97" s="95"/>
      <c r="C97" s="155"/>
      <c r="D97" s="157"/>
      <c r="E97" s="163"/>
      <c r="F97" s="163"/>
      <c r="G97" s="159"/>
      <c r="H97" s="95"/>
      <c r="I97" s="155"/>
      <c r="J97" s="156"/>
      <c r="K97" s="155"/>
      <c r="L97" s="155"/>
      <c r="M97" s="225"/>
    </row>
    <row r="98" spans="1:13" ht="12">
      <c r="A98" s="122"/>
      <c r="B98" s="122"/>
      <c r="C98" s="122"/>
      <c r="D98" s="122"/>
      <c r="E98" s="122"/>
      <c r="F98" s="122"/>
      <c r="G98" s="122"/>
      <c r="H98" s="171" t="s">
        <v>12</v>
      </c>
      <c r="I98" s="174">
        <f>SUM(I2:I97)</f>
        <v>345865.72000000003</v>
      </c>
      <c r="J98" s="229"/>
      <c r="K98" s="174">
        <f>SUM(K2:K97)</f>
        <v>12926</v>
      </c>
      <c r="L98" s="174">
        <f>SUM(L2:L97)</f>
        <v>64088.52</v>
      </c>
      <c r="M98" s="230">
        <f>SUM(M2:M97)</f>
        <v>92</v>
      </c>
    </row>
  </sheetData>
  <sheetProtection/>
  <printOptions/>
  <pageMargins left="0" right="0"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F170"/>
  <sheetViews>
    <sheetView zoomScale="82" zoomScaleNormal="82" zoomScalePageLayoutView="0" workbookViewId="0" topLeftCell="A1">
      <pane ySplit="1" topLeftCell="A2" activePane="bottomLeft" state="frozen"/>
      <selection pane="topLeft" activeCell="A1" sqref="A1"/>
      <selection pane="bottomLeft" activeCell="F5" sqref="F5"/>
    </sheetView>
  </sheetViews>
  <sheetFormatPr defaultColWidth="9.140625" defaultRowHeight="15"/>
  <cols>
    <col min="1" max="1" width="82.421875" style="48" customWidth="1"/>
    <col min="2" max="2" width="17.00390625" style="270" bestFit="1" customWidth="1"/>
    <col min="3" max="3" width="12.8515625" style="271" bestFit="1" customWidth="1"/>
    <col min="4" max="4" width="13.140625" style="270" bestFit="1" customWidth="1"/>
    <col min="5" max="5" width="12.57421875" style="270" bestFit="1" customWidth="1"/>
    <col min="6" max="6" width="17.7109375" style="270" customWidth="1"/>
    <col min="7" max="16384" width="9.140625" style="271" customWidth="1"/>
  </cols>
  <sheetData>
    <row r="1" spans="1:6" s="48" customFormat="1" ht="55.5" thickBot="1">
      <c r="A1" s="244" t="s">
        <v>75</v>
      </c>
      <c r="B1" s="245" t="s">
        <v>27</v>
      </c>
      <c r="C1" s="246" t="s">
        <v>28</v>
      </c>
      <c r="D1" s="245" t="s">
        <v>29</v>
      </c>
      <c r="E1" s="245" t="s">
        <v>30</v>
      </c>
      <c r="F1" s="247" t="s">
        <v>31</v>
      </c>
    </row>
    <row r="2" spans="1:6" s="48" customFormat="1" ht="13.5">
      <c r="A2" s="248"/>
      <c r="B2" s="249"/>
      <c r="C2" s="250"/>
      <c r="D2" s="249"/>
      <c r="E2" s="251"/>
      <c r="F2" s="252"/>
    </row>
    <row r="3" spans="1:6" s="48" customFormat="1" ht="14.25" thickBot="1">
      <c r="A3" s="253"/>
      <c r="B3" s="254"/>
      <c r="C3" s="255"/>
      <c r="D3" s="254"/>
      <c r="E3" s="256"/>
      <c r="F3" s="257"/>
    </row>
    <row r="4" spans="1:6" s="48" customFormat="1" ht="13.5">
      <c r="A4" s="248" t="s">
        <v>1035</v>
      </c>
      <c r="B4" s="249"/>
      <c r="C4" s="250"/>
      <c r="D4" s="249"/>
      <c r="E4" s="251"/>
      <c r="F4" s="258">
        <v>5000</v>
      </c>
    </row>
    <row r="5" spans="1:6" s="48" customFormat="1" ht="14.25" thickBot="1">
      <c r="A5" s="363" t="s">
        <v>1036</v>
      </c>
      <c r="B5" s="263">
        <v>1720</v>
      </c>
      <c r="C5" s="264" t="s">
        <v>82</v>
      </c>
      <c r="D5" s="263">
        <v>1720</v>
      </c>
      <c r="E5" s="263"/>
      <c r="F5" s="265">
        <f>F4-D5</f>
        <v>3280</v>
      </c>
    </row>
    <row r="6" spans="1:6" s="48" customFormat="1" ht="13.5">
      <c r="A6" s="248" t="s">
        <v>408</v>
      </c>
      <c r="B6" s="249"/>
      <c r="C6" s="250"/>
      <c r="D6" s="249"/>
      <c r="E6" s="251"/>
      <c r="F6" s="258">
        <v>5000</v>
      </c>
    </row>
    <row r="7" spans="1:6" s="48" customFormat="1" ht="14.25" thickBot="1">
      <c r="A7" s="259" t="s">
        <v>409</v>
      </c>
      <c r="B7" s="256">
        <v>3400</v>
      </c>
      <c r="C7" s="260" t="s">
        <v>82</v>
      </c>
      <c r="D7" s="256">
        <v>3400</v>
      </c>
      <c r="E7" s="256"/>
      <c r="F7" s="257">
        <f>F6-D7</f>
        <v>1600</v>
      </c>
    </row>
    <row r="8" spans="1:6" s="48" customFormat="1" ht="13.5">
      <c r="A8" s="248" t="s">
        <v>143</v>
      </c>
      <c r="B8" s="249"/>
      <c r="C8" s="250"/>
      <c r="D8" s="249"/>
      <c r="E8" s="251"/>
      <c r="F8" s="258">
        <v>5000</v>
      </c>
    </row>
    <row r="9" spans="1:6" s="48" customFormat="1" ht="13.5">
      <c r="A9" s="259" t="s">
        <v>144</v>
      </c>
      <c r="B9" s="256">
        <v>2000</v>
      </c>
      <c r="C9" s="260" t="s">
        <v>82</v>
      </c>
      <c r="D9" s="256">
        <v>2000</v>
      </c>
      <c r="E9" s="256"/>
      <c r="F9" s="261">
        <f>F8-D9</f>
        <v>3000</v>
      </c>
    </row>
    <row r="10" spans="1:6" s="48" customFormat="1" ht="14.25" thickBot="1">
      <c r="A10" s="262" t="s">
        <v>500</v>
      </c>
      <c r="B10" s="263">
        <v>1111.84</v>
      </c>
      <c r="C10" s="264" t="s">
        <v>82</v>
      </c>
      <c r="D10" s="263">
        <v>1111.84</v>
      </c>
      <c r="E10" s="263"/>
      <c r="F10" s="265">
        <f>F9-D10</f>
        <v>1888.16</v>
      </c>
    </row>
    <row r="11" spans="1:6" s="48" customFormat="1" ht="13.5">
      <c r="A11" s="248" t="s">
        <v>820</v>
      </c>
      <c r="B11" s="251"/>
      <c r="C11" s="266"/>
      <c r="D11" s="251"/>
      <c r="E11" s="251"/>
      <c r="F11" s="252">
        <v>5000</v>
      </c>
    </row>
    <row r="12" spans="1:6" s="48" customFormat="1" ht="14.25" thickBot="1">
      <c r="A12" s="262" t="s">
        <v>821</v>
      </c>
      <c r="B12" s="263">
        <v>5800</v>
      </c>
      <c r="C12" s="264" t="s">
        <v>361</v>
      </c>
      <c r="D12" s="263"/>
      <c r="E12" s="263">
        <v>5800</v>
      </c>
      <c r="F12" s="265"/>
    </row>
    <row r="13" spans="1:6" s="48" customFormat="1" ht="13.5">
      <c r="A13" s="253" t="s">
        <v>462</v>
      </c>
      <c r="B13" s="256"/>
      <c r="C13" s="260"/>
      <c r="D13" s="256"/>
      <c r="E13" s="256"/>
      <c r="F13" s="261">
        <v>5000</v>
      </c>
    </row>
    <row r="14" spans="1:6" s="48" customFormat="1" ht="14.25" thickBot="1">
      <c r="A14" s="262" t="s">
        <v>463</v>
      </c>
      <c r="B14" s="263">
        <v>5000</v>
      </c>
      <c r="C14" s="264" t="s">
        <v>82</v>
      </c>
      <c r="D14" s="263">
        <v>5000</v>
      </c>
      <c r="E14" s="263"/>
      <c r="F14" s="265">
        <f>F13-D14</f>
        <v>0</v>
      </c>
    </row>
    <row r="15" spans="1:6" s="48" customFormat="1" ht="13.5">
      <c r="A15" s="248" t="s">
        <v>652</v>
      </c>
      <c r="B15" s="251"/>
      <c r="C15" s="266"/>
      <c r="D15" s="251"/>
      <c r="E15" s="251"/>
      <c r="F15" s="252">
        <v>5000</v>
      </c>
    </row>
    <row r="16" spans="1:6" s="48" customFormat="1" ht="14.25" thickBot="1">
      <c r="A16" s="262" t="s">
        <v>653</v>
      </c>
      <c r="B16" s="263">
        <v>5000</v>
      </c>
      <c r="C16" s="264" t="s">
        <v>361</v>
      </c>
      <c r="D16" s="263"/>
      <c r="E16" s="263">
        <v>5000</v>
      </c>
      <c r="F16" s="265"/>
    </row>
    <row r="17" spans="1:6" s="48" customFormat="1" ht="13.5">
      <c r="A17" s="253" t="s">
        <v>457</v>
      </c>
      <c r="B17" s="256"/>
      <c r="C17" s="260"/>
      <c r="D17" s="256"/>
      <c r="E17" s="256"/>
      <c r="F17" s="261">
        <v>5000</v>
      </c>
    </row>
    <row r="18" spans="1:6" s="48" customFormat="1" ht="14.25" thickBot="1">
      <c r="A18" s="259" t="s">
        <v>458</v>
      </c>
      <c r="B18" s="256">
        <v>5000</v>
      </c>
      <c r="C18" s="260" t="s">
        <v>82</v>
      </c>
      <c r="D18" s="256">
        <v>5000</v>
      </c>
      <c r="E18" s="256"/>
      <c r="F18" s="257">
        <f>F17-D18</f>
        <v>0</v>
      </c>
    </row>
    <row r="19" spans="1:6" s="48" customFormat="1" ht="13.5">
      <c r="A19" s="248" t="s">
        <v>470</v>
      </c>
      <c r="B19" s="251"/>
      <c r="C19" s="266"/>
      <c r="D19" s="251"/>
      <c r="E19" s="251"/>
      <c r="F19" s="258">
        <v>5000</v>
      </c>
    </row>
    <row r="20" spans="1:6" s="48" customFormat="1" ht="14.25" thickBot="1">
      <c r="A20" s="262" t="s">
        <v>471</v>
      </c>
      <c r="B20" s="263">
        <v>2000</v>
      </c>
      <c r="C20" s="264" t="s">
        <v>82</v>
      </c>
      <c r="D20" s="263">
        <v>2000</v>
      </c>
      <c r="E20" s="263"/>
      <c r="F20" s="265">
        <f>F19-D20</f>
        <v>3000</v>
      </c>
    </row>
    <row r="21" spans="1:6" s="48" customFormat="1" ht="13.5">
      <c r="A21" s="248" t="s">
        <v>258</v>
      </c>
      <c r="B21" s="251"/>
      <c r="C21" s="266"/>
      <c r="D21" s="251"/>
      <c r="E21" s="251"/>
      <c r="F21" s="258">
        <v>5000</v>
      </c>
    </row>
    <row r="22" spans="1:6" s="48" customFormat="1" ht="14.25" thickBot="1">
      <c r="A22" s="262" t="s">
        <v>259</v>
      </c>
      <c r="B22" s="263">
        <v>3452.4</v>
      </c>
      <c r="C22" s="264" t="s">
        <v>82</v>
      </c>
      <c r="D22" s="263">
        <v>3452.4</v>
      </c>
      <c r="E22" s="263"/>
      <c r="F22" s="265">
        <f>F21-D22</f>
        <v>1547.6</v>
      </c>
    </row>
    <row r="23" spans="1:6" s="48" customFormat="1" ht="13.5">
      <c r="A23" s="248" t="s">
        <v>260</v>
      </c>
      <c r="B23" s="251"/>
      <c r="C23" s="266"/>
      <c r="D23" s="251"/>
      <c r="E23" s="251"/>
      <c r="F23" s="258">
        <v>5000</v>
      </c>
    </row>
    <row r="24" spans="1:6" s="48" customFormat="1" ht="14.25" thickBot="1">
      <c r="A24" s="262" t="s">
        <v>259</v>
      </c>
      <c r="B24" s="263">
        <v>3452.4</v>
      </c>
      <c r="C24" s="264" t="s">
        <v>82</v>
      </c>
      <c r="D24" s="263">
        <v>3452.4</v>
      </c>
      <c r="E24" s="263"/>
      <c r="F24" s="265">
        <f>F23-D24</f>
        <v>1547.6</v>
      </c>
    </row>
    <row r="25" spans="1:6" s="48" customFormat="1" ht="13.5">
      <c r="A25" s="248" t="s">
        <v>261</v>
      </c>
      <c r="B25" s="251"/>
      <c r="C25" s="266"/>
      <c r="D25" s="251"/>
      <c r="E25" s="251"/>
      <c r="F25" s="258">
        <v>5000</v>
      </c>
    </row>
    <row r="26" spans="1:6" s="48" customFormat="1" ht="14.25" thickBot="1">
      <c r="A26" s="262" t="s">
        <v>259</v>
      </c>
      <c r="B26" s="263">
        <v>3452.4</v>
      </c>
      <c r="C26" s="264" t="s">
        <v>82</v>
      </c>
      <c r="D26" s="263">
        <v>3452.4</v>
      </c>
      <c r="E26" s="263"/>
      <c r="F26" s="265">
        <f>F25-D26</f>
        <v>1547.6</v>
      </c>
    </row>
    <row r="27" spans="1:6" s="48" customFormat="1" ht="13.5">
      <c r="A27" s="248" t="s">
        <v>507</v>
      </c>
      <c r="B27" s="251"/>
      <c r="C27" s="266"/>
      <c r="D27" s="251"/>
      <c r="E27" s="251"/>
      <c r="F27" s="252">
        <v>5000</v>
      </c>
    </row>
    <row r="28" spans="1:6" s="48" customFormat="1" ht="14.25" thickBot="1">
      <c r="A28" s="262" t="s">
        <v>508</v>
      </c>
      <c r="B28" s="263">
        <v>4000</v>
      </c>
      <c r="C28" s="264" t="s">
        <v>361</v>
      </c>
      <c r="D28" s="263"/>
      <c r="E28" s="263">
        <v>4000</v>
      </c>
      <c r="F28" s="265"/>
    </row>
    <row r="29" spans="1:6" s="48" customFormat="1" ht="13.5">
      <c r="A29" s="248" t="s">
        <v>498</v>
      </c>
      <c r="B29" s="251"/>
      <c r="C29" s="266"/>
      <c r="D29" s="251"/>
      <c r="E29" s="251"/>
      <c r="F29" s="252">
        <v>5000</v>
      </c>
    </row>
    <row r="30" spans="1:6" s="48" customFormat="1" ht="14.25" thickBot="1">
      <c r="A30" s="262" t="s">
        <v>499</v>
      </c>
      <c r="B30" s="263">
        <v>4000</v>
      </c>
      <c r="C30" s="264" t="s">
        <v>361</v>
      </c>
      <c r="D30" s="263"/>
      <c r="E30" s="263">
        <v>4000</v>
      </c>
      <c r="F30" s="265"/>
    </row>
    <row r="31" spans="1:6" s="48" customFormat="1" ht="13.5">
      <c r="A31" s="248" t="s">
        <v>1018</v>
      </c>
      <c r="B31" s="251"/>
      <c r="C31" s="266"/>
      <c r="D31" s="251"/>
      <c r="E31" s="251"/>
      <c r="F31" s="258">
        <v>5000</v>
      </c>
    </row>
    <row r="32" spans="1:6" s="48" customFormat="1" ht="14.25" thickBot="1">
      <c r="A32" s="262" t="s">
        <v>1019</v>
      </c>
      <c r="B32" s="263">
        <v>5000</v>
      </c>
      <c r="C32" s="264" t="s">
        <v>82</v>
      </c>
      <c r="D32" s="263">
        <v>5000</v>
      </c>
      <c r="E32" s="263"/>
      <c r="F32" s="265">
        <f>F31-D32</f>
        <v>0</v>
      </c>
    </row>
    <row r="33" spans="1:6" s="48" customFormat="1" ht="13.5">
      <c r="A33" s="248" t="s">
        <v>898</v>
      </c>
      <c r="B33" s="251"/>
      <c r="C33" s="266"/>
      <c r="D33" s="251"/>
      <c r="E33" s="251"/>
      <c r="F33" s="258">
        <v>5000</v>
      </c>
    </row>
    <row r="34" spans="1:6" s="48" customFormat="1" ht="14.25" thickBot="1">
      <c r="A34" s="262" t="s">
        <v>899</v>
      </c>
      <c r="B34" s="263">
        <v>1170</v>
      </c>
      <c r="C34" s="264" t="s">
        <v>82</v>
      </c>
      <c r="D34" s="263">
        <v>1170</v>
      </c>
      <c r="E34" s="263"/>
      <c r="F34" s="265">
        <f>F33-D34</f>
        <v>3830</v>
      </c>
    </row>
    <row r="35" spans="1:6" s="48" customFormat="1" ht="13.5">
      <c r="A35" s="248" t="s">
        <v>81</v>
      </c>
      <c r="B35" s="251"/>
      <c r="C35" s="266"/>
      <c r="D35" s="251"/>
      <c r="E35" s="251"/>
      <c r="F35" s="258">
        <v>5000</v>
      </c>
    </row>
    <row r="36" spans="1:6" s="48" customFormat="1" ht="14.25" thickBot="1">
      <c r="A36" s="259" t="s">
        <v>83</v>
      </c>
      <c r="B36" s="256">
        <v>5000</v>
      </c>
      <c r="C36" s="260" t="s">
        <v>82</v>
      </c>
      <c r="D36" s="256">
        <v>5000</v>
      </c>
      <c r="E36" s="256"/>
      <c r="F36" s="257">
        <f>F35-D36</f>
        <v>0</v>
      </c>
    </row>
    <row r="37" spans="1:6" s="48" customFormat="1" ht="13.5">
      <c r="A37" s="248" t="s">
        <v>708</v>
      </c>
      <c r="B37" s="251"/>
      <c r="C37" s="266"/>
      <c r="D37" s="251"/>
      <c r="E37" s="251"/>
      <c r="F37" s="258">
        <v>5000</v>
      </c>
    </row>
    <row r="38" spans="1:6" s="48" customFormat="1" ht="14.25" thickBot="1">
      <c r="A38" s="262" t="s">
        <v>709</v>
      </c>
      <c r="B38" s="263">
        <v>5000</v>
      </c>
      <c r="C38" s="264" t="s">
        <v>82</v>
      </c>
      <c r="D38" s="263">
        <v>5000</v>
      </c>
      <c r="E38" s="263"/>
      <c r="F38" s="265">
        <f>F37-D38</f>
        <v>0</v>
      </c>
    </row>
    <row r="39" spans="1:6" s="48" customFormat="1" ht="13.5">
      <c r="A39" s="248" t="s">
        <v>794</v>
      </c>
      <c r="B39" s="251"/>
      <c r="C39" s="266"/>
      <c r="D39" s="251"/>
      <c r="E39" s="251"/>
      <c r="F39" s="258">
        <v>5000</v>
      </c>
    </row>
    <row r="40" spans="1:6" s="48" customFormat="1" ht="14.25" thickBot="1">
      <c r="A40" s="262" t="s">
        <v>795</v>
      </c>
      <c r="B40" s="263">
        <v>5000</v>
      </c>
      <c r="C40" s="264" t="s">
        <v>82</v>
      </c>
      <c r="D40" s="263">
        <v>5000</v>
      </c>
      <c r="E40" s="263"/>
      <c r="F40" s="265">
        <f>F39-D40</f>
        <v>0</v>
      </c>
    </row>
    <row r="41" spans="1:6" s="48" customFormat="1" ht="13.5">
      <c r="A41" s="248" t="s">
        <v>390</v>
      </c>
      <c r="B41" s="251"/>
      <c r="C41" s="266"/>
      <c r="D41" s="251"/>
      <c r="E41" s="251"/>
      <c r="F41" s="258">
        <v>5000</v>
      </c>
    </row>
    <row r="42" spans="1:6" s="48" customFormat="1" ht="14.25" thickBot="1">
      <c r="A42" s="262" t="s">
        <v>391</v>
      </c>
      <c r="B42" s="263">
        <v>5000</v>
      </c>
      <c r="C42" s="264" t="s">
        <v>82</v>
      </c>
      <c r="D42" s="263">
        <v>5000</v>
      </c>
      <c r="E42" s="263"/>
      <c r="F42" s="265">
        <f>F41-D42</f>
        <v>0</v>
      </c>
    </row>
    <row r="43" spans="1:6" s="48" customFormat="1" ht="13.5">
      <c r="A43" s="248" t="s">
        <v>505</v>
      </c>
      <c r="B43" s="251"/>
      <c r="C43" s="266"/>
      <c r="D43" s="251"/>
      <c r="E43" s="251"/>
      <c r="F43" s="252">
        <v>5000</v>
      </c>
    </row>
    <row r="44" spans="1:6" s="48" customFormat="1" ht="14.25" thickBot="1">
      <c r="A44" s="262" t="s">
        <v>506</v>
      </c>
      <c r="B44" s="263">
        <v>4000</v>
      </c>
      <c r="C44" s="264" t="s">
        <v>361</v>
      </c>
      <c r="D44" s="263"/>
      <c r="E44" s="263">
        <v>4000</v>
      </c>
      <c r="F44" s="265"/>
    </row>
    <row r="45" spans="1:6" s="48" customFormat="1" ht="13.5">
      <c r="A45" s="248" t="s">
        <v>503</v>
      </c>
      <c r="B45" s="251"/>
      <c r="C45" s="266"/>
      <c r="D45" s="251"/>
      <c r="E45" s="251"/>
      <c r="F45" s="252">
        <v>5000</v>
      </c>
    </row>
    <row r="46" spans="1:6" s="48" customFormat="1" ht="14.25" thickBot="1">
      <c r="A46" s="259" t="s">
        <v>504</v>
      </c>
      <c r="B46" s="256">
        <v>3100</v>
      </c>
      <c r="C46" s="260" t="s">
        <v>361</v>
      </c>
      <c r="D46" s="256"/>
      <c r="E46" s="256">
        <v>3100</v>
      </c>
      <c r="F46" s="257"/>
    </row>
    <row r="47" spans="1:6" s="48" customFormat="1" ht="13.5">
      <c r="A47" s="248" t="s">
        <v>749</v>
      </c>
      <c r="B47" s="251"/>
      <c r="C47" s="266"/>
      <c r="D47" s="251"/>
      <c r="E47" s="251"/>
      <c r="F47" s="258">
        <v>5000</v>
      </c>
    </row>
    <row r="48" spans="1:6" s="48" customFormat="1" ht="14.25" thickBot="1">
      <c r="A48" s="262" t="s">
        <v>750</v>
      </c>
      <c r="B48" s="263">
        <v>5000</v>
      </c>
      <c r="C48" s="264" t="s">
        <v>82</v>
      </c>
      <c r="D48" s="263">
        <v>5000</v>
      </c>
      <c r="E48" s="263"/>
      <c r="F48" s="265">
        <f>F47-D48</f>
        <v>0</v>
      </c>
    </row>
    <row r="49" spans="1:6" s="48" customFormat="1" ht="13.5">
      <c r="A49" s="248" t="s">
        <v>702</v>
      </c>
      <c r="B49" s="251"/>
      <c r="C49" s="266"/>
      <c r="D49" s="251"/>
      <c r="E49" s="251"/>
      <c r="F49" s="258">
        <v>5000</v>
      </c>
    </row>
    <row r="50" spans="1:6" s="48" customFormat="1" ht="14.25" thickBot="1">
      <c r="A50" s="262" t="s">
        <v>703</v>
      </c>
      <c r="B50" s="263">
        <v>3825</v>
      </c>
      <c r="C50" s="264" t="s">
        <v>82</v>
      </c>
      <c r="D50" s="263">
        <v>3825</v>
      </c>
      <c r="E50" s="263"/>
      <c r="F50" s="265">
        <f>F49-D50</f>
        <v>1175</v>
      </c>
    </row>
    <row r="51" spans="1:6" s="48" customFormat="1" ht="13.5">
      <c r="A51" s="248" t="s">
        <v>777</v>
      </c>
      <c r="B51" s="251"/>
      <c r="C51" s="266"/>
      <c r="D51" s="251"/>
      <c r="E51" s="251"/>
      <c r="F51" s="258">
        <v>5000</v>
      </c>
    </row>
    <row r="52" spans="1:6" s="48" customFormat="1" ht="14.25" thickBot="1">
      <c r="A52" s="262" t="s">
        <v>778</v>
      </c>
      <c r="B52" s="263">
        <v>5000</v>
      </c>
      <c r="C52" s="264" t="s">
        <v>82</v>
      </c>
      <c r="D52" s="263">
        <v>5000</v>
      </c>
      <c r="E52" s="263"/>
      <c r="F52" s="265">
        <f>F51-D52</f>
        <v>0</v>
      </c>
    </row>
    <row r="53" spans="1:6" s="48" customFormat="1" ht="13.5">
      <c r="A53" s="248" t="s">
        <v>855</v>
      </c>
      <c r="B53" s="251"/>
      <c r="C53" s="266"/>
      <c r="D53" s="251"/>
      <c r="E53" s="251"/>
      <c r="F53" s="252">
        <v>5000</v>
      </c>
    </row>
    <row r="54" spans="1:6" s="48" customFormat="1" ht="14.25" thickBot="1">
      <c r="A54" s="262" t="s">
        <v>856</v>
      </c>
      <c r="B54" s="263">
        <v>2275</v>
      </c>
      <c r="C54" s="264" t="s">
        <v>361</v>
      </c>
      <c r="D54" s="263"/>
      <c r="E54" s="263">
        <v>2275</v>
      </c>
      <c r="F54" s="265"/>
    </row>
    <row r="55" spans="1:6" s="48" customFormat="1" ht="13.5">
      <c r="A55" s="248" t="s">
        <v>561</v>
      </c>
      <c r="B55" s="251"/>
      <c r="C55" s="266"/>
      <c r="D55" s="251"/>
      <c r="E55" s="251"/>
      <c r="F55" s="258">
        <v>5000</v>
      </c>
    </row>
    <row r="56" spans="1:6" s="48" customFormat="1" ht="14.25" thickBot="1">
      <c r="A56" s="262" t="s">
        <v>562</v>
      </c>
      <c r="B56" s="263">
        <v>1500</v>
      </c>
      <c r="C56" s="264" t="s">
        <v>82</v>
      </c>
      <c r="D56" s="263">
        <v>1500</v>
      </c>
      <c r="E56" s="263"/>
      <c r="F56" s="265">
        <f>F55-D56</f>
        <v>3500</v>
      </c>
    </row>
    <row r="57" spans="1:6" s="48" customFormat="1" ht="13.5">
      <c r="A57" s="248" t="s">
        <v>798</v>
      </c>
      <c r="B57" s="251"/>
      <c r="C57" s="266"/>
      <c r="D57" s="251"/>
      <c r="E57" s="251"/>
      <c r="F57" s="258">
        <v>5000</v>
      </c>
    </row>
    <row r="58" spans="1:6" s="48" customFormat="1" ht="13.5">
      <c r="A58" s="259" t="s">
        <v>799</v>
      </c>
      <c r="B58" s="256">
        <v>3000</v>
      </c>
      <c r="C58" s="260" t="s">
        <v>82</v>
      </c>
      <c r="D58" s="256">
        <v>3000</v>
      </c>
      <c r="E58" s="256"/>
      <c r="F58" s="261">
        <f>F57-D58</f>
        <v>2000</v>
      </c>
    </row>
    <row r="59" spans="1:6" s="48" customFormat="1" ht="14.25" thickBot="1">
      <c r="A59" s="262" t="s">
        <v>800</v>
      </c>
      <c r="B59" s="263">
        <v>2000</v>
      </c>
      <c r="C59" s="264" t="s">
        <v>82</v>
      </c>
      <c r="D59" s="263">
        <v>2000</v>
      </c>
      <c r="E59" s="263"/>
      <c r="F59" s="265">
        <f>F58-D59</f>
        <v>0</v>
      </c>
    </row>
    <row r="60" spans="1:6" s="48" customFormat="1" ht="13.5">
      <c r="A60" s="248" t="s">
        <v>720</v>
      </c>
      <c r="B60" s="251"/>
      <c r="C60" s="266"/>
      <c r="D60" s="251"/>
      <c r="E60" s="251"/>
      <c r="F60" s="252">
        <v>5000</v>
      </c>
    </row>
    <row r="61" spans="1:6" s="48" customFormat="1" ht="14.25" thickBot="1">
      <c r="A61" s="262" t="s">
        <v>721</v>
      </c>
      <c r="B61" s="263">
        <v>5000</v>
      </c>
      <c r="C61" s="264" t="s">
        <v>361</v>
      </c>
      <c r="D61" s="263"/>
      <c r="E61" s="263">
        <v>5000</v>
      </c>
      <c r="F61" s="265"/>
    </row>
    <row r="62" spans="1:6" s="48" customFormat="1" ht="13.5">
      <c r="A62" s="248" t="s">
        <v>886</v>
      </c>
      <c r="B62" s="251"/>
      <c r="C62" s="266"/>
      <c r="D62" s="251"/>
      <c r="E62" s="251"/>
      <c r="F62" s="258">
        <v>5000</v>
      </c>
    </row>
    <row r="63" spans="1:6" s="48" customFormat="1" ht="14.25" thickBot="1">
      <c r="A63" s="262" t="s">
        <v>887</v>
      </c>
      <c r="B63" s="263">
        <v>5000</v>
      </c>
      <c r="C63" s="264" t="s">
        <v>82</v>
      </c>
      <c r="D63" s="263">
        <v>5000</v>
      </c>
      <c r="E63" s="263"/>
      <c r="F63" s="265">
        <f>F62-D63</f>
        <v>0</v>
      </c>
    </row>
    <row r="64" spans="1:6" s="48" customFormat="1" ht="13.5">
      <c r="A64" s="248" t="s">
        <v>472</v>
      </c>
      <c r="B64" s="251"/>
      <c r="C64" s="266"/>
      <c r="D64" s="251"/>
      <c r="E64" s="251"/>
      <c r="F64" s="258">
        <v>5000</v>
      </c>
    </row>
    <row r="65" spans="1:6" s="48" customFormat="1" ht="13.5">
      <c r="A65" s="259" t="s">
        <v>473</v>
      </c>
      <c r="B65" s="256">
        <v>5000</v>
      </c>
      <c r="C65" s="260" t="s">
        <v>82</v>
      </c>
      <c r="D65" s="256">
        <v>5000</v>
      </c>
      <c r="E65" s="256"/>
      <c r="F65" s="257">
        <f>F64-D65</f>
        <v>0</v>
      </c>
    </row>
    <row r="66" spans="1:6" s="48" customFormat="1" ht="14.25" thickBot="1">
      <c r="A66" s="262" t="s">
        <v>541</v>
      </c>
      <c r="B66" s="263">
        <v>4000</v>
      </c>
      <c r="C66" s="264" t="s">
        <v>361</v>
      </c>
      <c r="D66" s="263"/>
      <c r="E66" s="263">
        <v>4000</v>
      </c>
      <c r="F66" s="265"/>
    </row>
    <row r="67" spans="1:6" s="48" customFormat="1" ht="13.5">
      <c r="A67" s="253" t="s">
        <v>358</v>
      </c>
      <c r="B67" s="256"/>
      <c r="C67" s="260"/>
      <c r="D67" s="256"/>
      <c r="E67" s="256"/>
      <c r="F67" s="257">
        <v>5000</v>
      </c>
    </row>
    <row r="68" spans="1:6" s="48" customFormat="1" ht="13.5">
      <c r="A68" s="259" t="s">
        <v>359</v>
      </c>
      <c r="B68" s="256">
        <v>9200</v>
      </c>
      <c r="C68" s="260" t="s">
        <v>361</v>
      </c>
      <c r="D68" s="256"/>
      <c r="E68" s="256">
        <v>9200</v>
      </c>
      <c r="F68" s="257"/>
    </row>
    <row r="69" spans="1:6" s="48" customFormat="1" ht="14.25" thickBot="1">
      <c r="A69" s="262" t="s">
        <v>360</v>
      </c>
      <c r="B69" s="263">
        <v>10200</v>
      </c>
      <c r="C69" s="264" t="s">
        <v>361</v>
      </c>
      <c r="D69" s="263"/>
      <c r="E69" s="263">
        <v>10200</v>
      </c>
      <c r="F69" s="265"/>
    </row>
    <row r="70" spans="1:6" s="48" customFormat="1" ht="13.5">
      <c r="A70" s="248" t="s">
        <v>331</v>
      </c>
      <c r="B70" s="251"/>
      <c r="C70" s="266"/>
      <c r="D70" s="251"/>
      <c r="E70" s="251"/>
      <c r="F70" s="258">
        <v>5000</v>
      </c>
    </row>
    <row r="71" spans="1:6" s="48" customFormat="1" ht="14.25" thickBot="1">
      <c r="A71" s="259" t="s">
        <v>332</v>
      </c>
      <c r="B71" s="256">
        <v>5000</v>
      </c>
      <c r="C71" s="260" t="s">
        <v>82</v>
      </c>
      <c r="D71" s="256">
        <v>5000</v>
      </c>
      <c r="E71" s="256"/>
      <c r="F71" s="257">
        <f>F70-D71</f>
        <v>0</v>
      </c>
    </row>
    <row r="72" spans="1:6" s="48" customFormat="1" ht="13.5">
      <c r="A72" s="248" t="s">
        <v>818</v>
      </c>
      <c r="B72" s="251"/>
      <c r="C72" s="266"/>
      <c r="D72" s="251"/>
      <c r="E72" s="251"/>
      <c r="F72" s="252">
        <v>5000</v>
      </c>
    </row>
    <row r="73" spans="1:6" s="48" customFormat="1" ht="13.5">
      <c r="A73" s="259" t="s">
        <v>819</v>
      </c>
      <c r="B73" s="256">
        <v>1636</v>
      </c>
      <c r="C73" s="260" t="s">
        <v>361</v>
      </c>
      <c r="D73" s="256"/>
      <c r="E73" s="256">
        <v>1636</v>
      </c>
      <c r="F73" s="257"/>
    </row>
    <row r="74" spans="1:6" s="48" customFormat="1" ht="14.25" thickBot="1">
      <c r="A74" s="262" t="s">
        <v>870</v>
      </c>
      <c r="B74" s="263">
        <v>3400</v>
      </c>
      <c r="C74" s="264" t="s">
        <v>361</v>
      </c>
      <c r="D74" s="263"/>
      <c r="E74" s="263">
        <v>3400</v>
      </c>
      <c r="F74" s="265"/>
    </row>
    <row r="75" spans="1:6" s="48" customFormat="1" ht="13.5">
      <c r="A75" s="253" t="s">
        <v>822</v>
      </c>
      <c r="B75" s="256"/>
      <c r="C75" s="260"/>
      <c r="D75" s="256"/>
      <c r="E75" s="256"/>
      <c r="F75" s="257">
        <v>5000</v>
      </c>
    </row>
    <row r="76" spans="1:6" s="48" customFormat="1" ht="14.25" thickBot="1">
      <c r="A76" s="262" t="s">
        <v>823</v>
      </c>
      <c r="B76" s="263">
        <v>1636</v>
      </c>
      <c r="C76" s="264" t="s">
        <v>361</v>
      </c>
      <c r="D76" s="263"/>
      <c r="E76" s="263">
        <v>1636</v>
      </c>
      <c r="F76" s="265"/>
    </row>
    <row r="77" spans="1:6" s="48" customFormat="1" ht="13.5">
      <c r="A77" s="248" t="s">
        <v>846</v>
      </c>
      <c r="B77" s="251"/>
      <c r="C77" s="266"/>
      <c r="D77" s="251"/>
      <c r="E77" s="251"/>
      <c r="F77" s="252">
        <v>5000</v>
      </c>
    </row>
    <row r="78" spans="1:6" s="48" customFormat="1" ht="14.25" thickBot="1">
      <c r="A78" s="262" t="s">
        <v>847</v>
      </c>
      <c r="B78" s="263">
        <v>5800</v>
      </c>
      <c r="C78" s="264" t="s">
        <v>361</v>
      </c>
      <c r="D78" s="263"/>
      <c r="E78" s="263">
        <v>5800</v>
      </c>
      <c r="F78" s="265"/>
    </row>
    <row r="79" spans="1:6" s="48" customFormat="1" ht="13.5">
      <c r="A79" s="248" t="s">
        <v>97</v>
      </c>
      <c r="B79" s="251"/>
      <c r="C79" s="266"/>
      <c r="D79" s="251"/>
      <c r="E79" s="251"/>
      <c r="F79" s="258">
        <v>5000</v>
      </c>
    </row>
    <row r="80" spans="1:6" s="48" customFormat="1" ht="13.5">
      <c r="A80" s="259" t="s">
        <v>98</v>
      </c>
      <c r="B80" s="256">
        <v>895</v>
      </c>
      <c r="C80" s="260" t="s">
        <v>82</v>
      </c>
      <c r="D80" s="256">
        <v>895</v>
      </c>
      <c r="E80" s="256"/>
      <c r="F80" s="261">
        <f>F79-D80</f>
        <v>4105</v>
      </c>
    </row>
    <row r="81" spans="1:6" s="48" customFormat="1" ht="13.5">
      <c r="A81" s="259" t="s">
        <v>429</v>
      </c>
      <c r="B81" s="256">
        <v>895</v>
      </c>
      <c r="C81" s="260" t="s">
        <v>82</v>
      </c>
      <c r="D81" s="256">
        <v>895</v>
      </c>
      <c r="E81" s="256"/>
      <c r="F81" s="257">
        <f>F80-D81</f>
        <v>3210</v>
      </c>
    </row>
    <row r="82" spans="1:6" s="48" customFormat="1" ht="13.5">
      <c r="A82" s="259" t="s">
        <v>428</v>
      </c>
      <c r="B82" s="256">
        <v>5000</v>
      </c>
      <c r="C82" s="260" t="s">
        <v>361</v>
      </c>
      <c r="D82" s="256"/>
      <c r="E82" s="256">
        <v>5000</v>
      </c>
      <c r="F82" s="257"/>
    </row>
    <row r="83" spans="1:6" s="48" customFormat="1" ht="13.5">
      <c r="A83" s="259" t="s">
        <v>474</v>
      </c>
      <c r="B83" s="256">
        <v>5000</v>
      </c>
      <c r="C83" s="260" t="s">
        <v>361</v>
      </c>
      <c r="D83" s="256"/>
      <c r="E83" s="256">
        <v>5000</v>
      </c>
      <c r="F83" s="257"/>
    </row>
    <row r="84" spans="1:6" s="48" customFormat="1" ht="14.25" thickBot="1">
      <c r="A84" s="259" t="s">
        <v>722</v>
      </c>
      <c r="B84" s="256">
        <v>5000</v>
      </c>
      <c r="C84" s="260" t="s">
        <v>361</v>
      </c>
      <c r="D84" s="256"/>
      <c r="E84" s="256">
        <v>5000</v>
      </c>
      <c r="F84" s="257"/>
    </row>
    <row r="85" spans="1:6" s="48" customFormat="1" ht="13.5">
      <c r="A85" s="248" t="s">
        <v>704</v>
      </c>
      <c r="B85" s="251"/>
      <c r="C85" s="266"/>
      <c r="D85" s="251"/>
      <c r="E85" s="251"/>
      <c r="F85" s="252">
        <v>5000</v>
      </c>
    </row>
    <row r="86" spans="1:6" s="48" customFormat="1" ht="13.5">
      <c r="A86" s="259" t="s">
        <v>705</v>
      </c>
      <c r="B86" s="256">
        <v>4000</v>
      </c>
      <c r="C86" s="260" t="s">
        <v>361</v>
      </c>
      <c r="D86" s="256"/>
      <c r="E86" s="256">
        <v>4000</v>
      </c>
      <c r="F86" s="257"/>
    </row>
    <row r="87" spans="1:6" s="48" customFormat="1" ht="14.25" thickBot="1">
      <c r="A87" s="262" t="s">
        <v>723</v>
      </c>
      <c r="B87" s="263">
        <v>5000</v>
      </c>
      <c r="C87" s="264" t="s">
        <v>361</v>
      </c>
      <c r="D87" s="263"/>
      <c r="E87" s="263">
        <v>5000</v>
      </c>
      <c r="F87" s="265"/>
    </row>
    <row r="88" spans="1:6" s="48" customFormat="1" ht="13.5">
      <c r="A88" s="248" t="s">
        <v>738</v>
      </c>
      <c r="B88" s="251"/>
      <c r="C88" s="266"/>
      <c r="D88" s="251"/>
      <c r="E88" s="251"/>
      <c r="F88" s="252">
        <v>5000</v>
      </c>
    </row>
    <row r="89" spans="1:6" s="48" customFormat="1" ht="14.25" thickBot="1">
      <c r="A89" s="259" t="s">
        <v>721</v>
      </c>
      <c r="B89" s="256">
        <v>5000</v>
      </c>
      <c r="C89" s="260" t="s">
        <v>361</v>
      </c>
      <c r="D89" s="256"/>
      <c r="E89" s="256">
        <v>5000</v>
      </c>
      <c r="F89" s="257"/>
    </row>
    <row r="90" spans="1:6" s="48" customFormat="1" ht="13.5">
      <c r="A90" s="248" t="s">
        <v>404</v>
      </c>
      <c r="B90" s="251"/>
      <c r="C90" s="266"/>
      <c r="D90" s="251"/>
      <c r="E90" s="251"/>
      <c r="F90" s="258">
        <v>5000</v>
      </c>
    </row>
    <row r="91" spans="1:6" s="48" customFormat="1" ht="13.5">
      <c r="A91" s="259" t="s">
        <v>405</v>
      </c>
      <c r="B91" s="256">
        <v>5000</v>
      </c>
      <c r="C91" s="260" t="s">
        <v>361</v>
      </c>
      <c r="D91" s="256"/>
      <c r="E91" s="256">
        <v>5000</v>
      </c>
      <c r="F91" s="257"/>
    </row>
    <row r="92" spans="1:6" s="48" customFormat="1" ht="14.25" thickBot="1">
      <c r="A92" s="259" t="s">
        <v>741</v>
      </c>
      <c r="B92" s="256">
        <v>2500</v>
      </c>
      <c r="C92" s="260" t="s">
        <v>82</v>
      </c>
      <c r="D92" s="256">
        <v>2500</v>
      </c>
      <c r="E92" s="256"/>
      <c r="F92" s="257">
        <f>F90-D92</f>
        <v>2500</v>
      </c>
    </row>
    <row r="93" spans="1:6" s="48" customFormat="1" ht="13.5">
      <c r="A93" s="248" t="s">
        <v>333</v>
      </c>
      <c r="B93" s="251"/>
      <c r="C93" s="266"/>
      <c r="D93" s="251"/>
      <c r="E93" s="251"/>
      <c r="F93" s="258">
        <v>5000</v>
      </c>
    </row>
    <row r="94" spans="1:6" s="48" customFormat="1" ht="13.5">
      <c r="A94" s="259" t="s">
        <v>334</v>
      </c>
      <c r="B94" s="256">
        <v>5000</v>
      </c>
      <c r="C94" s="260" t="s">
        <v>82</v>
      </c>
      <c r="D94" s="256">
        <v>5000</v>
      </c>
      <c r="E94" s="256"/>
      <c r="F94" s="257">
        <f>F93-D94</f>
        <v>0</v>
      </c>
    </row>
    <row r="95" spans="1:6" s="48" customFormat="1" ht="13.5">
      <c r="A95" s="259" t="s">
        <v>427</v>
      </c>
      <c r="B95" s="256">
        <v>5000</v>
      </c>
      <c r="C95" s="260" t="s">
        <v>361</v>
      </c>
      <c r="D95" s="256"/>
      <c r="E95" s="256">
        <v>5000</v>
      </c>
      <c r="F95" s="257"/>
    </row>
    <row r="96" spans="1:6" s="48" customFormat="1" ht="13.5">
      <c r="A96" s="259" t="s">
        <v>509</v>
      </c>
      <c r="B96" s="256">
        <v>4000</v>
      </c>
      <c r="C96" s="260" t="s">
        <v>361</v>
      </c>
      <c r="D96" s="256"/>
      <c r="E96" s="256">
        <v>4000</v>
      </c>
      <c r="F96" s="257"/>
    </row>
    <row r="97" spans="1:6" s="48" customFormat="1" ht="14.25" thickBot="1">
      <c r="A97" s="262" t="s">
        <v>848</v>
      </c>
      <c r="B97" s="263">
        <v>5800</v>
      </c>
      <c r="C97" s="264" t="s">
        <v>361</v>
      </c>
      <c r="D97" s="263"/>
      <c r="E97" s="263">
        <v>5800</v>
      </c>
      <c r="F97" s="265"/>
    </row>
    <row r="98" spans="1:6" s="48" customFormat="1" ht="13.5">
      <c r="A98" s="253" t="s">
        <v>95</v>
      </c>
      <c r="B98" s="256"/>
      <c r="C98" s="260"/>
      <c r="D98" s="256"/>
      <c r="E98" s="256"/>
      <c r="F98" s="261">
        <v>5000</v>
      </c>
    </row>
    <row r="99" spans="1:6" s="48" customFormat="1" ht="14.25" thickBot="1">
      <c r="A99" s="259" t="s">
        <v>96</v>
      </c>
      <c r="B99" s="256">
        <v>3060</v>
      </c>
      <c r="C99" s="260" t="s">
        <v>82</v>
      </c>
      <c r="D99" s="256">
        <v>3060</v>
      </c>
      <c r="E99" s="256"/>
      <c r="F99" s="257">
        <f>F98-D99</f>
        <v>1940</v>
      </c>
    </row>
    <row r="100" spans="1:6" s="48" customFormat="1" ht="13.5">
      <c r="A100" s="248" t="s">
        <v>264</v>
      </c>
      <c r="B100" s="251"/>
      <c r="C100" s="266"/>
      <c r="D100" s="251"/>
      <c r="E100" s="251"/>
      <c r="F100" s="258">
        <v>5000</v>
      </c>
    </row>
    <row r="101" spans="1:6" s="48" customFormat="1" ht="13.5">
      <c r="A101" s="259" t="s">
        <v>265</v>
      </c>
      <c r="B101" s="256">
        <v>607</v>
      </c>
      <c r="C101" s="260" t="s">
        <v>82</v>
      </c>
      <c r="D101" s="256">
        <v>607</v>
      </c>
      <c r="E101" s="256"/>
      <c r="F101" s="261">
        <f>F100-D101</f>
        <v>4393</v>
      </c>
    </row>
    <row r="102" spans="1:6" s="48" customFormat="1" ht="14.25" thickBot="1">
      <c r="A102" s="262" t="s">
        <v>776</v>
      </c>
      <c r="B102" s="263">
        <v>1527</v>
      </c>
      <c r="C102" s="264" t="s">
        <v>82</v>
      </c>
      <c r="D102" s="263">
        <v>1527</v>
      </c>
      <c r="E102" s="263"/>
      <c r="F102" s="265">
        <f>F101-D102</f>
        <v>2866</v>
      </c>
    </row>
    <row r="103" spans="1:6" s="48" customFormat="1" ht="13.5">
      <c r="A103" s="248" t="s">
        <v>853</v>
      </c>
      <c r="B103" s="251"/>
      <c r="C103" s="266"/>
      <c r="D103" s="251"/>
      <c r="E103" s="251"/>
      <c r="F103" s="252">
        <v>5000</v>
      </c>
    </row>
    <row r="104" spans="1:6" s="48" customFormat="1" ht="14.25" thickBot="1">
      <c r="A104" s="262" t="s">
        <v>854</v>
      </c>
      <c r="B104" s="263">
        <v>5800</v>
      </c>
      <c r="C104" s="264" t="s">
        <v>361</v>
      </c>
      <c r="D104" s="263"/>
      <c r="E104" s="263">
        <v>5800</v>
      </c>
      <c r="F104" s="265"/>
    </row>
    <row r="105" spans="1:6" s="48" customFormat="1" ht="13.5">
      <c r="A105" s="248" t="s">
        <v>857</v>
      </c>
      <c r="B105" s="251"/>
      <c r="C105" s="266"/>
      <c r="D105" s="251"/>
      <c r="E105" s="251"/>
      <c r="F105" s="252">
        <v>5000</v>
      </c>
    </row>
    <row r="106" spans="1:6" s="48" customFormat="1" ht="14.25" thickBot="1">
      <c r="A106" s="262" t="s">
        <v>858</v>
      </c>
      <c r="B106" s="263">
        <v>1636</v>
      </c>
      <c r="C106" s="264" t="s">
        <v>361</v>
      </c>
      <c r="D106" s="263"/>
      <c r="E106" s="263">
        <v>1636</v>
      </c>
      <c r="F106" s="265"/>
    </row>
    <row r="107" spans="1:6" s="48" customFormat="1" ht="13.5">
      <c r="A107" s="253" t="s">
        <v>650</v>
      </c>
      <c r="B107" s="256"/>
      <c r="C107" s="260"/>
      <c r="D107" s="256"/>
      <c r="E107" s="256"/>
      <c r="F107" s="261">
        <v>5000</v>
      </c>
    </row>
    <row r="108" spans="1:6" s="48" customFormat="1" ht="14.25" thickBot="1">
      <c r="A108" s="262" t="s">
        <v>651</v>
      </c>
      <c r="B108" s="263">
        <v>4750</v>
      </c>
      <c r="C108" s="264" t="s">
        <v>82</v>
      </c>
      <c r="D108" s="263">
        <v>4750</v>
      </c>
      <c r="E108" s="263"/>
      <c r="F108" s="265">
        <f>F107-D108</f>
        <v>250</v>
      </c>
    </row>
    <row r="109" spans="1:6" s="48" customFormat="1" ht="13.5">
      <c r="A109" s="253" t="s">
        <v>123</v>
      </c>
      <c r="B109" s="256"/>
      <c r="C109" s="260"/>
      <c r="D109" s="256"/>
      <c r="E109" s="256"/>
      <c r="F109" s="261">
        <v>5000</v>
      </c>
    </row>
    <row r="110" spans="1:6" s="48" customFormat="1" ht="14.25" thickBot="1">
      <c r="A110" s="262" t="s">
        <v>124</v>
      </c>
      <c r="B110" s="263">
        <v>5000</v>
      </c>
      <c r="C110" s="264" t="s">
        <v>82</v>
      </c>
      <c r="D110" s="263">
        <v>5000</v>
      </c>
      <c r="E110" s="263"/>
      <c r="F110" s="265">
        <f>F109-D110</f>
        <v>0</v>
      </c>
    </row>
    <row r="111" spans="1:6" s="48" customFormat="1" ht="13.5">
      <c r="A111" s="248" t="s">
        <v>706</v>
      </c>
      <c r="B111" s="251"/>
      <c r="C111" s="266"/>
      <c r="D111" s="251"/>
      <c r="E111" s="251"/>
      <c r="F111" s="258">
        <v>5000</v>
      </c>
    </row>
    <row r="112" spans="1:6" s="48" customFormat="1" ht="14.25" thickBot="1">
      <c r="A112" s="262" t="s">
        <v>707</v>
      </c>
      <c r="B112" s="263">
        <v>4750</v>
      </c>
      <c r="C112" s="264" t="s">
        <v>82</v>
      </c>
      <c r="D112" s="263">
        <v>4750</v>
      </c>
      <c r="E112" s="263"/>
      <c r="F112" s="265">
        <f>F111-D112</f>
        <v>250</v>
      </c>
    </row>
    <row r="113" spans="1:6" s="48" customFormat="1" ht="13.5">
      <c r="A113" s="248" t="s">
        <v>262</v>
      </c>
      <c r="B113" s="267"/>
      <c r="C113" s="267"/>
      <c r="D113" s="267"/>
      <c r="E113" s="268"/>
      <c r="F113" s="269">
        <v>5000</v>
      </c>
    </row>
    <row r="114" spans="1:6" s="48" customFormat="1" ht="14.25" thickBot="1">
      <c r="A114" s="259" t="s">
        <v>263</v>
      </c>
      <c r="B114" s="270">
        <v>1890</v>
      </c>
      <c r="C114" s="271" t="s">
        <v>82</v>
      </c>
      <c r="D114" s="270">
        <v>1890</v>
      </c>
      <c r="E114" s="270"/>
      <c r="F114" s="272">
        <f>F113-D114</f>
        <v>3110</v>
      </c>
    </row>
    <row r="115" spans="1:6" s="48" customFormat="1" ht="13.5">
      <c r="A115" s="248" t="s">
        <v>476</v>
      </c>
      <c r="B115" s="268"/>
      <c r="C115" s="273"/>
      <c r="D115" s="268"/>
      <c r="E115" s="268"/>
      <c r="F115" s="269">
        <v>5000</v>
      </c>
    </row>
    <row r="116" spans="1:6" s="48" customFormat="1" ht="14.25" thickBot="1">
      <c r="A116" s="259" t="s">
        <v>477</v>
      </c>
      <c r="B116" s="270">
        <v>5000</v>
      </c>
      <c r="C116" s="271" t="s">
        <v>82</v>
      </c>
      <c r="D116" s="270">
        <v>5000</v>
      </c>
      <c r="E116" s="270"/>
      <c r="F116" s="274">
        <v>0</v>
      </c>
    </row>
    <row r="117" spans="1:6" s="48" customFormat="1" ht="13.5">
      <c r="A117" s="248" t="s">
        <v>510</v>
      </c>
      <c r="B117" s="268"/>
      <c r="C117" s="273"/>
      <c r="D117" s="268"/>
      <c r="E117" s="268"/>
      <c r="F117" s="279">
        <v>5000</v>
      </c>
    </row>
    <row r="118" spans="1:6" s="48" customFormat="1" ht="13.5">
      <c r="A118" s="259" t="s">
        <v>511</v>
      </c>
      <c r="B118" s="270">
        <v>4000</v>
      </c>
      <c r="C118" s="271" t="s">
        <v>361</v>
      </c>
      <c r="D118" s="270"/>
      <c r="E118" s="270">
        <v>4000</v>
      </c>
      <c r="F118" s="274"/>
    </row>
    <row r="119" spans="1:6" s="48" customFormat="1" ht="14.25" thickBot="1">
      <c r="A119" s="262" t="s">
        <v>747</v>
      </c>
      <c r="B119" s="276">
        <v>1620</v>
      </c>
      <c r="C119" s="277" t="s">
        <v>82</v>
      </c>
      <c r="D119" s="276">
        <v>1620</v>
      </c>
      <c r="E119" s="276"/>
      <c r="F119" s="278">
        <f>F117-D119</f>
        <v>3380</v>
      </c>
    </row>
    <row r="120" spans="1:6" s="48" customFormat="1" ht="13.5">
      <c r="A120" s="253" t="s">
        <v>478</v>
      </c>
      <c r="B120" s="270"/>
      <c r="C120" s="271"/>
      <c r="D120" s="270"/>
      <c r="E120" s="270"/>
      <c r="F120" s="346">
        <v>5000</v>
      </c>
    </row>
    <row r="121" spans="1:6" s="48" customFormat="1" ht="13.5">
      <c r="A121" s="259" t="s">
        <v>479</v>
      </c>
      <c r="B121" s="270">
        <v>1464</v>
      </c>
      <c r="C121" s="271" t="s">
        <v>82</v>
      </c>
      <c r="D121" s="270">
        <v>1464</v>
      </c>
      <c r="E121" s="270"/>
      <c r="F121" s="346">
        <f>F120-D121</f>
        <v>3536</v>
      </c>
    </row>
    <row r="122" spans="1:6" s="48" customFormat="1" ht="13.5">
      <c r="A122" s="259" t="s">
        <v>509</v>
      </c>
      <c r="B122" s="270">
        <v>4000</v>
      </c>
      <c r="C122" s="271" t="s">
        <v>361</v>
      </c>
      <c r="D122" s="270"/>
      <c r="E122" s="270">
        <v>4000</v>
      </c>
      <c r="F122" s="274"/>
    </row>
    <row r="123" spans="1:6" s="48" customFormat="1" ht="14.25" thickBot="1">
      <c r="A123" s="259" t="s">
        <v>748</v>
      </c>
      <c r="B123" s="270">
        <v>387</v>
      </c>
      <c r="C123" s="271" t="s">
        <v>82</v>
      </c>
      <c r="D123" s="270">
        <v>387</v>
      </c>
      <c r="E123" s="270"/>
      <c r="F123" s="274">
        <f>F121-D123</f>
        <v>3149</v>
      </c>
    </row>
    <row r="124" spans="1:6" s="48" customFormat="1" ht="13.5">
      <c r="A124" s="248" t="s">
        <v>634</v>
      </c>
      <c r="B124" s="268"/>
      <c r="C124" s="273"/>
      <c r="D124" s="268"/>
      <c r="E124" s="268"/>
      <c r="F124" s="279">
        <v>5000</v>
      </c>
    </row>
    <row r="125" spans="1:6" s="48" customFormat="1" ht="14.25" thickBot="1">
      <c r="A125" s="259" t="s">
        <v>635</v>
      </c>
      <c r="B125" s="270">
        <v>1210.5</v>
      </c>
      <c r="C125" s="271" t="s">
        <v>82</v>
      </c>
      <c r="D125" s="270">
        <v>1210.5</v>
      </c>
      <c r="E125" s="270"/>
      <c r="F125" s="274">
        <f>F124-D125</f>
        <v>3789.5</v>
      </c>
    </row>
    <row r="126" spans="1:6" s="48" customFormat="1" ht="13.5">
      <c r="A126" s="248" t="s">
        <v>655</v>
      </c>
      <c r="B126" s="268"/>
      <c r="C126" s="273"/>
      <c r="D126" s="268"/>
      <c r="E126" s="268"/>
      <c r="F126" s="279">
        <v>5000</v>
      </c>
    </row>
    <row r="127" spans="1:6" s="48" customFormat="1" ht="13.5">
      <c r="A127" s="259" t="s">
        <v>653</v>
      </c>
      <c r="B127" s="270">
        <v>5000</v>
      </c>
      <c r="C127" s="271" t="s">
        <v>361</v>
      </c>
      <c r="D127" s="270"/>
      <c r="E127" s="270">
        <v>5000</v>
      </c>
      <c r="F127" s="274"/>
    </row>
    <row r="128" spans="1:6" s="48" customFormat="1" ht="14.25" thickBot="1">
      <c r="A128" s="262" t="s">
        <v>764</v>
      </c>
      <c r="B128" s="276">
        <v>5000</v>
      </c>
      <c r="C128" s="277" t="s">
        <v>82</v>
      </c>
      <c r="D128" s="276">
        <v>5000</v>
      </c>
      <c r="E128" s="276"/>
      <c r="F128" s="278">
        <f>F126-D128</f>
        <v>0</v>
      </c>
    </row>
    <row r="129" spans="1:6" s="48" customFormat="1" ht="13.5">
      <c r="A129" s="253" t="s">
        <v>656</v>
      </c>
      <c r="B129" s="270"/>
      <c r="C129" s="271"/>
      <c r="D129" s="270"/>
      <c r="E129" s="270"/>
      <c r="F129" s="274">
        <v>5000</v>
      </c>
    </row>
    <row r="130" spans="1:6" s="48" customFormat="1" ht="14.25" thickBot="1">
      <c r="A130" s="262" t="s">
        <v>653</v>
      </c>
      <c r="B130" s="276">
        <v>5000</v>
      </c>
      <c r="C130" s="277" t="s">
        <v>361</v>
      </c>
      <c r="D130" s="276"/>
      <c r="E130" s="276">
        <v>5000</v>
      </c>
      <c r="F130" s="278"/>
    </row>
    <row r="131" spans="1:6" s="48" customFormat="1" ht="13.5">
      <c r="A131" s="248" t="s">
        <v>724</v>
      </c>
      <c r="B131" s="268"/>
      <c r="C131" s="273"/>
      <c r="D131" s="268"/>
      <c r="E131" s="268"/>
      <c r="F131" s="275">
        <v>5000</v>
      </c>
    </row>
    <row r="132" spans="1:6" s="48" customFormat="1" ht="14.25" thickBot="1">
      <c r="A132" s="262" t="s">
        <v>721</v>
      </c>
      <c r="B132" s="276">
        <v>5000</v>
      </c>
      <c r="C132" s="277" t="s">
        <v>361</v>
      </c>
      <c r="D132" s="276"/>
      <c r="E132" s="276">
        <v>5000</v>
      </c>
      <c r="F132" s="278"/>
    </row>
    <row r="133" spans="1:6" s="48" customFormat="1" ht="13.5">
      <c r="A133" s="248" t="s">
        <v>317</v>
      </c>
      <c r="B133" s="268"/>
      <c r="C133" s="273"/>
      <c r="D133" s="268"/>
      <c r="E133" s="268"/>
      <c r="F133" s="269">
        <v>5000</v>
      </c>
    </row>
    <row r="134" spans="1:6" s="48" customFormat="1" ht="13.5">
      <c r="A134" s="259" t="s">
        <v>318</v>
      </c>
      <c r="B134" s="270">
        <v>895.5</v>
      </c>
      <c r="C134" s="271" t="s">
        <v>82</v>
      </c>
      <c r="D134" s="270">
        <v>895.5</v>
      </c>
      <c r="E134" s="270"/>
      <c r="F134" s="272">
        <f>F133-D134</f>
        <v>4104.5</v>
      </c>
    </row>
    <row r="135" spans="1:6" s="48" customFormat="1" ht="14.25" thickBot="1">
      <c r="A135" s="262" t="s">
        <v>543</v>
      </c>
      <c r="B135" s="276">
        <v>4000</v>
      </c>
      <c r="C135" s="277" t="s">
        <v>361</v>
      </c>
      <c r="D135" s="276"/>
      <c r="E135" s="276">
        <v>4000</v>
      </c>
      <c r="F135" s="280"/>
    </row>
    <row r="136" spans="1:6" s="48" customFormat="1" ht="13.5">
      <c r="A136" s="248" t="s">
        <v>654</v>
      </c>
      <c r="B136" s="268"/>
      <c r="C136" s="273"/>
      <c r="D136" s="268"/>
      <c r="E136" s="268"/>
      <c r="F136" s="333">
        <v>5000</v>
      </c>
    </row>
    <row r="137" spans="1:6" s="48" customFormat="1" ht="14.25" thickBot="1">
      <c r="A137" s="262" t="s">
        <v>653</v>
      </c>
      <c r="B137" s="276">
        <v>5000</v>
      </c>
      <c r="C137" s="277" t="s">
        <v>361</v>
      </c>
      <c r="D137" s="276"/>
      <c r="E137" s="276">
        <v>5000</v>
      </c>
      <c r="F137" s="280"/>
    </row>
    <row r="138" spans="1:6" s="48" customFormat="1" ht="13.5">
      <c r="A138" s="248" t="s">
        <v>739</v>
      </c>
      <c r="B138" s="268"/>
      <c r="C138" s="273"/>
      <c r="D138" s="268"/>
      <c r="E138" s="268"/>
      <c r="F138" s="269">
        <v>5000</v>
      </c>
    </row>
    <row r="139" spans="1:6" s="48" customFormat="1" ht="14.25" thickBot="1">
      <c r="A139" s="262" t="s">
        <v>740</v>
      </c>
      <c r="B139" s="276">
        <v>2160</v>
      </c>
      <c r="C139" s="277" t="s">
        <v>82</v>
      </c>
      <c r="D139" s="276">
        <v>2160</v>
      </c>
      <c r="E139" s="276"/>
      <c r="F139" s="280">
        <f>F138-D139</f>
        <v>2840</v>
      </c>
    </row>
    <row r="140" spans="1:6" s="48" customFormat="1" ht="13.5">
      <c r="A140" s="248" t="s">
        <v>545</v>
      </c>
      <c r="B140" s="268"/>
      <c r="C140" s="273"/>
      <c r="D140" s="268"/>
      <c r="E140" s="268"/>
      <c r="F140" s="269">
        <v>5000</v>
      </c>
    </row>
    <row r="141" spans="1:6" s="48" customFormat="1" ht="14.25" thickBot="1">
      <c r="A141" s="262" t="s">
        <v>546</v>
      </c>
      <c r="B141" s="276">
        <v>1630.18</v>
      </c>
      <c r="C141" s="277" t="s">
        <v>82</v>
      </c>
      <c r="D141" s="276">
        <v>1630.18</v>
      </c>
      <c r="E141" s="276"/>
      <c r="F141" s="280">
        <f>F140-D141</f>
        <v>3369.8199999999997</v>
      </c>
    </row>
    <row r="142" spans="1:6" s="48" customFormat="1" ht="13.5">
      <c r="A142" s="248" t="s">
        <v>851</v>
      </c>
      <c r="B142" s="268"/>
      <c r="C142" s="273"/>
      <c r="D142" s="268"/>
      <c r="E142" s="268"/>
      <c r="F142" s="269">
        <v>5000</v>
      </c>
    </row>
    <row r="143" spans="1:6" s="48" customFormat="1" ht="14.25" thickBot="1">
      <c r="A143" s="262" t="s">
        <v>852</v>
      </c>
      <c r="B143" s="276">
        <v>5000</v>
      </c>
      <c r="C143" s="277" t="s">
        <v>82</v>
      </c>
      <c r="D143" s="276">
        <v>5000</v>
      </c>
      <c r="E143" s="276"/>
      <c r="F143" s="280">
        <f>F142-D143</f>
        <v>0</v>
      </c>
    </row>
    <row r="144" spans="1:6" s="48" customFormat="1" ht="13.5">
      <c r="A144" s="253" t="s">
        <v>501</v>
      </c>
      <c r="B144" s="270"/>
      <c r="C144" s="271"/>
      <c r="D144" s="270"/>
      <c r="E144" s="270"/>
      <c r="F144" s="281">
        <v>5000</v>
      </c>
    </row>
    <row r="145" spans="1:6" s="48" customFormat="1" ht="14.25" thickBot="1">
      <c r="A145" s="262" t="s">
        <v>502</v>
      </c>
      <c r="B145" s="276">
        <v>5000</v>
      </c>
      <c r="C145" s="277" t="s">
        <v>82</v>
      </c>
      <c r="D145" s="276">
        <v>5000</v>
      </c>
      <c r="E145" s="276"/>
      <c r="F145" s="282">
        <f>F144-D145</f>
        <v>0</v>
      </c>
    </row>
    <row r="146" spans="1:6" s="48" customFormat="1" ht="13.5">
      <c r="A146" s="248" t="s">
        <v>844</v>
      </c>
      <c r="B146" s="268"/>
      <c r="C146" s="273"/>
      <c r="D146" s="268"/>
      <c r="E146" s="268"/>
      <c r="F146" s="350">
        <v>5000</v>
      </c>
    </row>
    <row r="147" spans="1:6" s="48" customFormat="1" ht="14.25" thickBot="1">
      <c r="A147" s="259" t="s">
        <v>845</v>
      </c>
      <c r="B147" s="270">
        <v>1636</v>
      </c>
      <c r="C147" s="271" t="s">
        <v>361</v>
      </c>
      <c r="D147" s="270"/>
      <c r="E147" s="270">
        <v>1636</v>
      </c>
      <c r="F147" s="355"/>
    </row>
    <row r="148" spans="1:6" s="48" customFormat="1" ht="13.5">
      <c r="A148" s="248" t="s">
        <v>849</v>
      </c>
      <c r="B148" s="268"/>
      <c r="C148" s="273"/>
      <c r="D148" s="268"/>
      <c r="E148" s="268"/>
      <c r="F148" s="356">
        <v>5000</v>
      </c>
    </row>
    <row r="149" spans="1:6" s="48" customFormat="1" ht="13.5">
      <c r="A149" s="259" t="s">
        <v>850</v>
      </c>
      <c r="B149" s="270">
        <v>3272</v>
      </c>
      <c r="C149" s="271" t="s">
        <v>361</v>
      </c>
      <c r="D149" s="270"/>
      <c r="E149" s="270">
        <v>3272</v>
      </c>
      <c r="F149" s="355"/>
    </row>
    <row r="150" spans="1:6" s="48" customFormat="1" ht="14.25" thickBot="1">
      <c r="A150" s="262" t="s">
        <v>890</v>
      </c>
      <c r="B150" s="276">
        <v>5000</v>
      </c>
      <c r="C150" s="277" t="s">
        <v>82</v>
      </c>
      <c r="D150" s="276">
        <v>5000</v>
      </c>
      <c r="E150" s="276"/>
      <c r="F150" s="282">
        <f>F148-D150</f>
        <v>0</v>
      </c>
    </row>
    <row r="151" spans="1:6" s="48" customFormat="1" ht="13.5">
      <c r="A151" s="253" t="s">
        <v>888</v>
      </c>
      <c r="B151" s="270"/>
      <c r="C151" s="271"/>
      <c r="D151" s="270"/>
      <c r="E151" s="270"/>
      <c r="F151" s="355">
        <v>5000</v>
      </c>
    </row>
    <row r="152" spans="1:6" s="48" customFormat="1" ht="14.25" thickBot="1">
      <c r="A152" s="262" t="s">
        <v>889</v>
      </c>
      <c r="B152" s="276">
        <v>1636</v>
      </c>
      <c r="C152" s="277" t="s">
        <v>361</v>
      </c>
      <c r="D152" s="276"/>
      <c r="E152" s="276">
        <v>1636</v>
      </c>
      <c r="F152" s="282"/>
    </row>
    <row r="153" spans="1:6" ht="15" customHeight="1">
      <c r="A153" s="283" t="s">
        <v>84</v>
      </c>
      <c r="B153" s="268"/>
      <c r="C153" s="273"/>
      <c r="D153" s="268"/>
      <c r="E153" s="268"/>
      <c r="F153" s="284">
        <v>5000</v>
      </c>
    </row>
    <row r="154" spans="1:6" ht="15" customHeight="1" thickBot="1">
      <c r="A154" s="285" t="s">
        <v>85</v>
      </c>
      <c r="B154" s="276">
        <v>5000</v>
      </c>
      <c r="C154" s="277" t="s">
        <v>82</v>
      </c>
      <c r="D154" s="276">
        <v>5000</v>
      </c>
      <c r="E154" s="276"/>
      <c r="F154" s="286">
        <f>F153-D154</f>
        <v>0</v>
      </c>
    </row>
    <row r="155" spans="1:6" ht="15" customHeight="1">
      <c r="A155" s="283" t="s">
        <v>796</v>
      </c>
      <c r="B155" s="268"/>
      <c r="C155" s="273"/>
      <c r="D155" s="268"/>
      <c r="E155" s="268"/>
      <c r="F155" s="284">
        <v>5000</v>
      </c>
    </row>
    <row r="156" spans="1:6" ht="15" customHeight="1" thickBot="1">
      <c r="A156" s="285" t="s">
        <v>797</v>
      </c>
      <c r="B156" s="276">
        <v>5000</v>
      </c>
      <c r="C156" s="277" t="s">
        <v>82</v>
      </c>
      <c r="D156" s="276">
        <v>5000</v>
      </c>
      <c r="E156" s="276"/>
      <c r="F156" s="286">
        <f>F155-D156</f>
        <v>0</v>
      </c>
    </row>
    <row r="157" spans="1:6" ht="15" customHeight="1">
      <c r="A157" s="287" t="s">
        <v>436</v>
      </c>
      <c r="F157" s="288">
        <v>5000</v>
      </c>
    </row>
    <row r="158" spans="1:6" ht="15" customHeight="1" thickBot="1">
      <c r="A158" s="289" t="s">
        <v>437</v>
      </c>
      <c r="B158" s="270">
        <v>5000</v>
      </c>
      <c r="C158" s="271" t="s">
        <v>82</v>
      </c>
      <c r="D158" s="270">
        <v>5000</v>
      </c>
      <c r="F158" s="290">
        <f>F157-D158</f>
        <v>0</v>
      </c>
    </row>
    <row r="159" spans="1:6" ht="13.5">
      <c r="A159" s="248" t="s">
        <v>489</v>
      </c>
      <c r="B159" s="268"/>
      <c r="C159" s="273"/>
      <c r="D159" s="268"/>
      <c r="E159" s="268"/>
      <c r="F159" s="258">
        <v>5000</v>
      </c>
    </row>
    <row r="160" spans="1:6" ht="13.5">
      <c r="A160" s="259" t="s">
        <v>490</v>
      </c>
      <c r="B160" s="270">
        <v>3113</v>
      </c>
      <c r="C160" s="271" t="s">
        <v>82</v>
      </c>
      <c r="D160" s="270">
        <v>3113</v>
      </c>
      <c r="F160" s="257">
        <f>F159-D160</f>
        <v>1887</v>
      </c>
    </row>
    <row r="161" spans="1:6" ht="14.25" thickBot="1">
      <c r="A161" s="262" t="s">
        <v>859</v>
      </c>
      <c r="B161" s="276">
        <v>5800</v>
      </c>
      <c r="C161" s="277" t="s">
        <v>361</v>
      </c>
      <c r="D161" s="276"/>
      <c r="E161" s="276">
        <v>5800</v>
      </c>
      <c r="F161" s="265"/>
    </row>
    <row r="162" spans="1:6" ht="13.5">
      <c r="A162" s="253" t="s">
        <v>1020</v>
      </c>
      <c r="F162" s="261">
        <v>5000</v>
      </c>
    </row>
    <row r="163" spans="1:6" ht="14.25" thickBot="1">
      <c r="A163" s="259" t="s">
        <v>1021</v>
      </c>
      <c r="B163" s="270">
        <v>5000</v>
      </c>
      <c r="C163" s="271" t="s">
        <v>82</v>
      </c>
      <c r="D163" s="270">
        <v>5000</v>
      </c>
      <c r="F163" s="257">
        <f>F162-D163</f>
        <v>0</v>
      </c>
    </row>
    <row r="164" spans="1:6" ht="13.5">
      <c r="A164" s="283" t="s">
        <v>337</v>
      </c>
      <c r="B164" s="268"/>
      <c r="C164" s="273"/>
      <c r="D164" s="268"/>
      <c r="E164" s="268"/>
      <c r="F164" s="284">
        <v>5000</v>
      </c>
    </row>
    <row r="165" spans="1:6" ht="14.25" thickBot="1">
      <c r="A165" s="285" t="s">
        <v>338</v>
      </c>
      <c r="B165" s="276">
        <v>1200</v>
      </c>
      <c r="C165" s="277" t="s">
        <v>82</v>
      </c>
      <c r="D165" s="276">
        <v>1200</v>
      </c>
      <c r="E165" s="276"/>
      <c r="F165" s="286">
        <f>F164-D165</f>
        <v>3800</v>
      </c>
    </row>
    <row r="166" spans="1:6" ht="13.5">
      <c r="A166" s="253"/>
      <c r="F166" s="257"/>
    </row>
    <row r="167" spans="1:6" ht="14.25" thickBot="1">
      <c r="A167" s="285"/>
      <c r="B167" s="276"/>
      <c r="C167" s="277"/>
      <c r="D167" s="276"/>
      <c r="E167" s="276"/>
      <c r="F167" s="286"/>
    </row>
    <row r="168" spans="1:6" ht="13.5">
      <c r="A168" s="291" t="s">
        <v>72</v>
      </c>
      <c r="B168" s="292">
        <f>SUM(B2:B167)</f>
        <v>351265.22000000003</v>
      </c>
      <c r="C168" s="291"/>
      <c r="D168" s="292"/>
      <c r="E168" s="293"/>
      <c r="F168" s="292"/>
    </row>
    <row r="169" spans="1:6" ht="13.5">
      <c r="A169" s="294" t="s">
        <v>73</v>
      </c>
      <c r="B169" s="295"/>
      <c r="C169" s="296"/>
      <c r="D169" s="295">
        <f>SUM(D2:D167)</f>
        <v>181638.22</v>
      </c>
      <c r="E169" s="297"/>
      <c r="F169" s="295"/>
    </row>
    <row r="170" spans="1:6" ht="13.5">
      <c r="A170" s="298" t="s">
        <v>74</v>
      </c>
      <c r="B170" s="299"/>
      <c r="C170" s="298"/>
      <c r="D170" s="299"/>
      <c r="E170" s="299">
        <f>SUM(E2:E167)</f>
        <v>169627</v>
      </c>
      <c r="F170" s="299"/>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kbielik</dc:creator>
  <cp:keywords/>
  <dc:description/>
  <cp:lastModifiedBy>Kim Bielik</cp:lastModifiedBy>
  <cp:lastPrinted>2015-07-14T18:18:42Z</cp:lastPrinted>
  <dcterms:created xsi:type="dcterms:W3CDTF">2012-08-15T19:29:21Z</dcterms:created>
  <dcterms:modified xsi:type="dcterms:W3CDTF">2021-11-23T21:14:47Z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-2140157897</vt:i4>
  </property>
  <property fmtid="{D5CDD505-2E9C-101B-9397-08002B2CF9AE}" pid="3" name="_NewReviewCycle">
    <vt:lpwstr/>
  </property>
  <property fmtid="{D5CDD505-2E9C-101B-9397-08002B2CF9AE}" pid="4" name="_EmailSubject">
    <vt:lpwstr>Check Requests</vt:lpwstr>
  </property>
  <property fmtid="{D5CDD505-2E9C-101B-9397-08002B2CF9AE}" pid="5" name="_AuthorEmail">
    <vt:lpwstr>JBuckley@DOTFOODS.com</vt:lpwstr>
  </property>
  <property fmtid="{D5CDD505-2E9C-101B-9397-08002B2CF9AE}" pid="6" name="_AuthorEmailDisplayName">
    <vt:lpwstr>Jean Buckley</vt:lpwstr>
  </property>
  <property fmtid="{D5CDD505-2E9C-101B-9397-08002B2CF9AE}" pid="7" name="_ReviewingToolsShownOnce">
    <vt:lpwstr/>
  </property>
</Properties>
</file>